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nka\Desktop\TONKICA I IVANA\DNŽ\REBALANS  I FINANCIJSKI PLAN\2026\Izvršenje financijskog plana 01.01.-30.06.2026\"/>
    </mc:Choice>
  </mc:AlternateContent>
  <bookViews>
    <workbookView xWindow="0" yWindow="0" windowWidth="28800" windowHeight="12270" tabRatio="673"/>
  </bookViews>
  <sheets>
    <sheet name="SAŽETAK" sheetId="1" r:id="rId1"/>
    <sheet name=" Račun prihoda i rashoda" sheetId="2" r:id="rId2"/>
    <sheet name="Rashodi i prihodi prema izvoru" sheetId="3" r:id="rId3"/>
    <sheet name="Rashodi prema funkcijskoj k " sheetId="4" r:id="rId4"/>
    <sheet name="Račun financiranja " sheetId="5" r:id="rId5"/>
    <sheet name="Programska klasifikacija" sheetId="6" r:id="rId6"/>
    <sheet name="List1" sheetId="7" state="hidden" r:id="rId7"/>
  </sheets>
  <definedNames>
    <definedName name="_xlnm.Print_Area" localSheetId="5">'Programska klasifikacija'!$A$1:$F$175</definedName>
  </definedNames>
  <calcPr calcId="162913"/>
  <extLst>
    <ext uri="GoogleSheetsCustomDataVersion2">
      <go:sheetsCustomData xmlns:go="http://customooxmlschemas.google.com/" r:id="rId11" roundtripDataChecksum="ZiwbtMKy05b6KK3Qlj8X31s5IoEUMPP08kiyyvpjx3E="/>
    </ext>
  </extLst>
</workbook>
</file>

<file path=xl/calcChain.xml><?xml version="1.0" encoding="utf-8"?>
<calcChain xmlns="http://schemas.openxmlformats.org/spreadsheetml/2006/main">
  <c r="K52" i="2" l="1"/>
  <c r="K53" i="2"/>
  <c r="E46" i="6" l="1"/>
  <c r="E102" i="6"/>
  <c r="E133" i="6"/>
  <c r="H85" i="2"/>
  <c r="H24" i="1"/>
  <c r="H55" i="2" l="1"/>
  <c r="H61" i="2"/>
  <c r="E82" i="6" l="1"/>
  <c r="E81" i="6" s="1"/>
  <c r="E80" i="6" s="1"/>
  <c r="D59" i="6"/>
  <c r="F59" i="6"/>
  <c r="E59" i="6"/>
  <c r="E71" i="6" l="1"/>
  <c r="E72" i="6"/>
  <c r="E51" i="6"/>
  <c r="E35" i="6"/>
  <c r="D90" i="3"/>
  <c r="F92" i="3"/>
  <c r="G92" i="3"/>
  <c r="F91" i="3"/>
  <c r="G91" i="3"/>
  <c r="F90" i="3"/>
  <c r="G90" i="3"/>
  <c r="D6" i="3"/>
  <c r="H74" i="2"/>
  <c r="H67" i="2"/>
  <c r="H62" i="2"/>
  <c r="J108" i="2"/>
  <c r="H54" i="2"/>
  <c r="H53" i="2" s="1"/>
  <c r="H33" i="2"/>
  <c r="G30" i="3"/>
  <c r="D36" i="3"/>
  <c r="F36" i="3"/>
  <c r="G36" i="3"/>
  <c r="H12" i="1" l="1"/>
  <c r="H15" i="1" s="1"/>
  <c r="H9" i="1"/>
  <c r="F51" i="6" l="1"/>
  <c r="E44" i="3"/>
  <c r="G51" i="3"/>
  <c r="F51" i="3"/>
  <c r="H102" i="2" l="1"/>
  <c r="H101" i="2" s="1"/>
  <c r="H52" i="2" l="1"/>
  <c r="F100" i="6"/>
  <c r="F99" i="6" s="1"/>
  <c r="F98" i="6" s="1"/>
  <c r="F97" i="6" s="1"/>
  <c r="C124" i="3"/>
  <c r="C123" i="3" s="1"/>
  <c r="C122" i="3" s="1"/>
  <c r="C107" i="3"/>
  <c r="C106" i="3" s="1"/>
  <c r="C94" i="3"/>
  <c r="C93" i="3" s="1"/>
  <c r="C85" i="3"/>
  <c r="C84" i="3" s="1"/>
  <c r="C75" i="3"/>
  <c r="C74" i="3" s="1"/>
  <c r="C72" i="3"/>
  <c r="C71" i="3" s="1"/>
  <c r="C54" i="3"/>
  <c r="C53" i="3" s="1"/>
  <c r="C52" i="3" s="1"/>
  <c r="C48" i="3"/>
  <c r="C44" i="3" s="1"/>
  <c r="C43" i="3" s="1"/>
  <c r="C42" i="3" s="1"/>
  <c r="C38" i="3"/>
  <c r="C32" i="3"/>
  <c r="C29" i="3"/>
  <c r="C25" i="3"/>
  <c r="C24" i="3" s="1"/>
  <c r="C22" i="3"/>
  <c r="C18" i="3"/>
  <c r="C11" i="3"/>
  <c r="C10" i="3" s="1"/>
  <c r="C9" i="3"/>
  <c r="C8" i="3" s="1"/>
  <c r="C7" i="3" s="1"/>
  <c r="I99" i="2"/>
  <c r="I98" i="2"/>
  <c r="I58" i="2"/>
  <c r="I85" i="2"/>
  <c r="G103" i="2"/>
  <c r="G102" i="2" s="1"/>
  <c r="G101" i="2" s="1"/>
  <c r="G93" i="2"/>
  <c r="G92" i="2"/>
  <c r="G85" i="2"/>
  <c r="G74" i="2"/>
  <c r="G67" i="2"/>
  <c r="G62" i="2"/>
  <c r="G58" i="2"/>
  <c r="G55" i="2"/>
  <c r="G54" i="2" s="1"/>
  <c r="G41" i="2"/>
  <c r="G40" i="2" s="1"/>
  <c r="G38" i="2"/>
  <c r="G35" i="2" s="1"/>
  <c r="G36" i="2"/>
  <c r="G33" i="2"/>
  <c r="G32" i="2"/>
  <c r="G30" i="2"/>
  <c r="G27" i="2"/>
  <c r="G26" i="2" s="1"/>
  <c r="G23" i="2"/>
  <c r="G20" i="2"/>
  <c r="G17" i="2"/>
  <c r="G15" i="2"/>
  <c r="G13" i="2"/>
  <c r="C17" i="3" l="1"/>
  <c r="C70" i="3"/>
  <c r="C6" i="3"/>
  <c r="C83" i="3"/>
  <c r="C41" i="3" s="1"/>
  <c r="G61" i="2"/>
  <c r="G12" i="2"/>
  <c r="G53" i="2"/>
  <c r="G52" i="2" s="1"/>
  <c r="G11" i="2"/>
  <c r="G10" i="2" s="1"/>
  <c r="G12" i="1" l="1"/>
  <c r="G9" i="1"/>
  <c r="G15" i="1" s="1"/>
  <c r="F151" i="6" l="1"/>
  <c r="F169" i="6"/>
  <c r="F168" i="6" s="1"/>
  <c r="F167" i="6" s="1"/>
  <c r="F162" i="6"/>
  <c r="F140" i="6"/>
  <c r="F139" i="6" s="1"/>
  <c r="F141" i="6"/>
  <c r="F137" i="6"/>
  <c r="F136" i="6" s="1"/>
  <c r="F135" i="6" s="1"/>
  <c r="F118" i="6"/>
  <c r="F117" i="6" s="1"/>
  <c r="F116" i="6" s="1"/>
  <c r="F112" i="6"/>
  <c r="F111" i="6" s="1"/>
  <c r="F110" i="6" s="1"/>
  <c r="F94" i="6"/>
  <c r="F93" i="6" s="1"/>
  <c r="F92" i="6" s="1"/>
  <c r="F82" i="6"/>
  <c r="F81" i="6" s="1"/>
  <c r="F80" i="6" s="1"/>
  <c r="F72" i="6"/>
  <c r="F71" i="6" s="1"/>
  <c r="F70" i="6" s="1"/>
  <c r="F63" i="6"/>
  <c r="F62" i="6" s="1"/>
  <c r="F58" i="6" s="1"/>
  <c r="F50" i="6"/>
  <c r="F49" i="6" s="1"/>
  <c r="F44" i="6"/>
  <c r="F38" i="6"/>
  <c r="F35" i="6"/>
  <c r="F29" i="6"/>
  <c r="F31" i="6"/>
  <c r="F26" i="6"/>
  <c r="F22" i="6"/>
  <c r="F15" i="6"/>
  <c r="F14" i="6" s="1"/>
  <c r="F12" i="6"/>
  <c r="F11" i="6" s="1"/>
  <c r="F10" i="6" s="1"/>
  <c r="E124" i="3"/>
  <c r="E123" i="3" s="1"/>
  <c r="E122" i="3" s="1"/>
  <c r="F130" i="3"/>
  <c r="F128" i="3"/>
  <c r="E107" i="3"/>
  <c r="E106" i="3" s="1"/>
  <c r="G114" i="3"/>
  <c r="F114" i="3"/>
  <c r="E94" i="3"/>
  <c r="E93" i="3" s="1"/>
  <c r="F104" i="3"/>
  <c r="E85" i="3"/>
  <c r="E84" i="3" s="1"/>
  <c r="E75" i="3"/>
  <c r="E74" i="3" s="1"/>
  <c r="F79" i="3"/>
  <c r="G79" i="3"/>
  <c r="E72" i="3"/>
  <c r="E71" i="3" s="1"/>
  <c r="E54" i="3"/>
  <c r="E53" i="3" s="1"/>
  <c r="E52" i="3" s="1"/>
  <c r="E43" i="3"/>
  <c r="E42" i="3" s="1"/>
  <c r="F50" i="3"/>
  <c r="G50" i="3"/>
  <c r="E38" i="3"/>
  <c r="E32" i="3"/>
  <c r="E29" i="3"/>
  <c r="E18" i="3"/>
  <c r="E11" i="3"/>
  <c r="E10" i="3" s="1"/>
  <c r="E22" i="3"/>
  <c r="E25" i="3"/>
  <c r="E8" i="3"/>
  <c r="E7" i="3" s="1"/>
  <c r="I103" i="2"/>
  <c r="I102" i="2" s="1"/>
  <c r="I101" i="2" s="1"/>
  <c r="J104" i="2"/>
  <c r="I93" i="2"/>
  <c r="I92" i="2" s="1"/>
  <c r="I74" i="2"/>
  <c r="I67" i="2"/>
  <c r="I62" i="2"/>
  <c r="I55" i="2"/>
  <c r="I54" i="2" s="1"/>
  <c r="K47" i="2"/>
  <c r="J47" i="2"/>
  <c r="K46" i="2"/>
  <c r="J46" i="2"/>
  <c r="K45" i="2"/>
  <c r="J45" i="2"/>
  <c r="K44" i="2"/>
  <c r="J44" i="2"/>
  <c r="F134" i="6" l="1"/>
  <c r="F133" i="6"/>
  <c r="E70" i="3"/>
  <c r="F148" i="6"/>
  <c r="F147" i="6" s="1"/>
  <c r="F109" i="6"/>
  <c r="F69" i="6"/>
  <c r="F68" i="6" s="1"/>
  <c r="F48" i="6"/>
  <c r="F47" i="6" s="1"/>
  <c r="E83" i="3"/>
  <c r="E41" i="3" s="1"/>
  <c r="E24" i="3"/>
  <c r="E17" i="3"/>
  <c r="I61" i="2"/>
  <c r="I53" i="2" s="1"/>
  <c r="I52" i="2" s="1"/>
  <c r="F150" i="6"/>
  <c r="F149" i="6" s="1"/>
  <c r="F28" i="6"/>
  <c r="F21" i="6"/>
  <c r="I41" i="2"/>
  <c r="I40" i="2" s="1"/>
  <c r="I38" i="2"/>
  <c r="I36" i="2"/>
  <c r="I33" i="2"/>
  <c r="I32" i="2" s="1"/>
  <c r="I30" i="2"/>
  <c r="I27" i="2"/>
  <c r="I23" i="2"/>
  <c r="I20" i="2"/>
  <c r="I17" i="2"/>
  <c r="I15" i="2"/>
  <c r="I13" i="2"/>
  <c r="I12" i="1"/>
  <c r="I9" i="1"/>
  <c r="F102" i="6" l="1"/>
  <c r="F46" i="6" s="1"/>
  <c r="F9" i="6"/>
  <c r="E6" i="3"/>
  <c r="I12" i="2"/>
  <c r="I35" i="2"/>
  <c r="I15" i="1"/>
  <c r="I24" i="1" s="1"/>
  <c r="I26" i="2"/>
  <c r="I11" i="2" s="1"/>
  <c r="I10" i="2" s="1"/>
  <c r="E169" i="6" l="1"/>
  <c r="E168" i="6" s="1"/>
  <c r="E167" i="6" s="1"/>
  <c r="E162" i="6"/>
  <c r="E151" i="6"/>
  <c r="E150" i="6" s="1"/>
  <c r="E149" i="6" s="1"/>
  <c r="E148" i="6" s="1"/>
  <c r="E147" i="6" s="1"/>
  <c r="E141" i="6"/>
  <c r="E140" i="6" s="1"/>
  <c r="E139" i="6" s="1"/>
  <c r="E135" i="6"/>
  <c r="E118" i="6"/>
  <c r="E117" i="6" s="1"/>
  <c r="E116" i="6" s="1"/>
  <c r="E109" i="6" s="1"/>
  <c r="E100" i="6"/>
  <c r="E99" i="6" s="1"/>
  <c r="E98" i="6" s="1"/>
  <c r="E97" i="6" s="1"/>
  <c r="E94" i="6"/>
  <c r="E93" i="6" s="1"/>
  <c r="E70" i="6"/>
  <c r="E69" i="6" s="1"/>
  <c r="E63" i="6"/>
  <c r="E62" i="6" s="1"/>
  <c r="E58" i="6" s="1"/>
  <c r="E50" i="6"/>
  <c r="E49" i="6" s="1"/>
  <c r="E44" i="6"/>
  <c r="E38" i="6"/>
  <c r="E31" i="6"/>
  <c r="E26" i="6"/>
  <c r="E22" i="6"/>
  <c r="E15" i="6"/>
  <c r="E14" i="6" s="1"/>
  <c r="E10" i="6"/>
  <c r="G9" i="4"/>
  <c r="F9" i="4"/>
  <c r="G8" i="4"/>
  <c r="F8" i="4"/>
  <c r="G7" i="4"/>
  <c r="F7" i="4"/>
  <c r="G129" i="3"/>
  <c r="F129" i="3"/>
  <c r="F127" i="3"/>
  <c r="F125" i="3"/>
  <c r="D124" i="3"/>
  <c r="G124" i="3" s="1"/>
  <c r="F124" i="3"/>
  <c r="F123" i="3"/>
  <c r="F122" i="3"/>
  <c r="G120" i="3"/>
  <c r="F120" i="3"/>
  <c r="G118" i="3"/>
  <c r="F118" i="3"/>
  <c r="F116" i="3"/>
  <c r="G115" i="3"/>
  <c r="F115" i="3"/>
  <c r="G113" i="3"/>
  <c r="F113" i="3"/>
  <c r="G112" i="3"/>
  <c r="F112" i="3"/>
  <c r="G110" i="3"/>
  <c r="F110" i="3"/>
  <c r="G109" i="3"/>
  <c r="F109" i="3"/>
  <c r="G108" i="3"/>
  <c r="F108" i="3"/>
  <c r="D107" i="3"/>
  <c r="D106" i="3" s="1"/>
  <c r="G106" i="3" s="1"/>
  <c r="F107" i="3"/>
  <c r="F106" i="3"/>
  <c r="F103" i="3"/>
  <c r="F101" i="3"/>
  <c r="F100" i="3"/>
  <c r="F98" i="3"/>
  <c r="G97" i="3"/>
  <c r="F97" i="3"/>
  <c r="G96" i="3"/>
  <c r="F96" i="3"/>
  <c r="G95" i="3"/>
  <c r="F95" i="3"/>
  <c r="D94" i="3"/>
  <c r="G94" i="3" s="1"/>
  <c r="F94" i="3"/>
  <c r="F93" i="3"/>
  <c r="G89" i="3"/>
  <c r="F89" i="3"/>
  <c r="G88" i="3"/>
  <c r="F88" i="3"/>
  <c r="G87" i="3"/>
  <c r="F87" i="3"/>
  <c r="G86" i="3"/>
  <c r="F86" i="3"/>
  <c r="D85" i="3"/>
  <c r="G85" i="3" s="1"/>
  <c r="F85" i="3"/>
  <c r="F84" i="3"/>
  <c r="F83" i="3"/>
  <c r="G82" i="3"/>
  <c r="F82" i="3"/>
  <c r="G81" i="3"/>
  <c r="F81" i="3"/>
  <c r="G80" i="3"/>
  <c r="F80" i="3"/>
  <c r="G78" i="3"/>
  <c r="F78" i="3"/>
  <c r="G77" i="3"/>
  <c r="F77" i="3"/>
  <c r="G76" i="3"/>
  <c r="F76" i="3"/>
  <c r="D75" i="3"/>
  <c r="G75" i="3" s="1"/>
  <c r="F75" i="3"/>
  <c r="F74" i="3"/>
  <c r="G73" i="3"/>
  <c r="D72" i="3"/>
  <c r="D71" i="3" s="1"/>
  <c r="D65" i="3"/>
  <c r="G61" i="3"/>
  <c r="G60" i="3"/>
  <c r="F60" i="3"/>
  <c r="F59" i="3"/>
  <c r="G58" i="3"/>
  <c r="F58" i="3"/>
  <c r="D54" i="3"/>
  <c r="D53" i="3" s="1"/>
  <c r="F54" i="3"/>
  <c r="F53" i="3"/>
  <c r="F52" i="3"/>
  <c r="G49" i="3"/>
  <c r="F49" i="3"/>
  <c r="G48" i="3"/>
  <c r="F48" i="3"/>
  <c r="G47" i="3"/>
  <c r="F47" i="3"/>
  <c r="G46" i="3"/>
  <c r="F46" i="3"/>
  <c r="G45" i="3"/>
  <c r="F45" i="3"/>
  <c r="D44" i="3"/>
  <c r="G44" i="3" s="1"/>
  <c r="F44" i="3"/>
  <c r="F43" i="3"/>
  <c r="F42" i="3"/>
  <c r="F41" i="3"/>
  <c r="G39" i="3"/>
  <c r="F39" i="3"/>
  <c r="F38" i="3"/>
  <c r="D38" i="3"/>
  <c r="G38" i="3" s="1"/>
  <c r="G37" i="3"/>
  <c r="F37" i="3"/>
  <c r="G35" i="3"/>
  <c r="F35" i="3"/>
  <c r="G34" i="3"/>
  <c r="F34" i="3"/>
  <c r="F33" i="3"/>
  <c r="D32" i="3"/>
  <c r="G32" i="3" s="1"/>
  <c r="F24" i="3"/>
  <c r="F31" i="3"/>
  <c r="F29" i="3"/>
  <c r="D29" i="3"/>
  <c r="G29" i="3" s="1"/>
  <c r="G23" i="3"/>
  <c r="F23" i="3"/>
  <c r="F22" i="3"/>
  <c r="D22" i="3"/>
  <c r="G22" i="3" s="1"/>
  <c r="G21" i="3"/>
  <c r="F21" i="3"/>
  <c r="F20" i="3"/>
  <c r="F18" i="3"/>
  <c r="D18" i="3"/>
  <c r="G18" i="3" s="1"/>
  <c r="F17" i="3"/>
  <c r="F16" i="3"/>
  <c r="F15" i="3"/>
  <c r="D15" i="3"/>
  <c r="G14" i="3"/>
  <c r="F14" i="3"/>
  <c r="G12" i="3"/>
  <c r="F12" i="3"/>
  <c r="F11" i="3"/>
  <c r="D11" i="3"/>
  <c r="G11" i="3" s="1"/>
  <c r="F10" i="3"/>
  <c r="D7" i="3"/>
  <c r="F6" i="3"/>
  <c r="J107" i="2"/>
  <c r="J106" i="2"/>
  <c r="J105" i="2"/>
  <c r="J103" i="2"/>
  <c r="J102" i="2"/>
  <c r="J101" i="2"/>
  <c r="K100" i="2"/>
  <c r="J100" i="2"/>
  <c r="J99" i="2"/>
  <c r="K99" i="2"/>
  <c r="J98" i="2"/>
  <c r="J94" i="2"/>
  <c r="J93" i="2"/>
  <c r="K93" i="2"/>
  <c r="J92" i="2"/>
  <c r="J91" i="2"/>
  <c r="J89" i="2"/>
  <c r="J88" i="2"/>
  <c r="J87" i="2"/>
  <c r="J86" i="2"/>
  <c r="K85" i="2"/>
  <c r="J85" i="2"/>
  <c r="J84" i="2"/>
  <c r="J83" i="2"/>
  <c r="J82" i="2"/>
  <c r="J81" i="2"/>
  <c r="J78" i="2"/>
  <c r="J77" i="2"/>
  <c r="J76" i="2"/>
  <c r="J75" i="2"/>
  <c r="K74" i="2"/>
  <c r="J74" i="2"/>
  <c r="J72" i="2"/>
  <c r="J71" i="2"/>
  <c r="J70" i="2"/>
  <c r="J69" i="2"/>
  <c r="J68" i="2"/>
  <c r="K67" i="2"/>
  <c r="J67" i="2"/>
  <c r="J65" i="2"/>
  <c r="J64" i="2"/>
  <c r="J63" i="2"/>
  <c r="J62" i="2"/>
  <c r="K62" i="2"/>
  <c r="J61" i="2"/>
  <c r="J59" i="2"/>
  <c r="J58" i="2"/>
  <c r="K58" i="2"/>
  <c r="K57" i="2"/>
  <c r="J57" i="2"/>
  <c r="J56" i="2"/>
  <c r="K55" i="2"/>
  <c r="J55" i="2"/>
  <c r="J54" i="2"/>
  <c r="K54" i="2"/>
  <c r="J53" i="2"/>
  <c r="J52" i="2"/>
  <c r="J42" i="2"/>
  <c r="J41" i="2"/>
  <c r="H41" i="2"/>
  <c r="K40" i="2" s="1"/>
  <c r="J40" i="2"/>
  <c r="J39" i="2"/>
  <c r="J38" i="2"/>
  <c r="H38" i="2"/>
  <c r="K38" i="2" s="1"/>
  <c r="J37" i="2"/>
  <c r="J36" i="2"/>
  <c r="H36" i="2"/>
  <c r="K36" i="2" s="1"/>
  <c r="J35" i="2"/>
  <c r="J34" i="2"/>
  <c r="J33" i="2"/>
  <c r="K32" i="2"/>
  <c r="J32" i="2"/>
  <c r="J28" i="2"/>
  <c r="J27" i="2"/>
  <c r="J26" i="2"/>
  <c r="J24" i="2"/>
  <c r="K23" i="2"/>
  <c r="J23" i="2"/>
  <c r="J21" i="2"/>
  <c r="J20" i="2"/>
  <c r="H20" i="2"/>
  <c r="K20" i="2" s="1"/>
  <c r="J18" i="2"/>
  <c r="J17" i="2"/>
  <c r="H17" i="2"/>
  <c r="K17" i="2" s="1"/>
  <c r="J12" i="2"/>
  <c r="J11" i="2"/>
  <c r="J10" i="2"/>
  <c r="K24" i="1"/>
  <c r="K23" i="1"/>
  <c r="J23" i="1"/>
  <c r="J14" i="1"/>
  <c r="K13" i="1"/>
  <c r="J13" i="1"/>
  <c r="J12" i="1"/>
  <c r="K12" i="1"/>
  <c r="K10" i="1"/>
  <c r="J10" i="1"/>
  <c r="J9" i="1"/>
  <c r="E48" i="6" l="1"/>
  <c r="E47" i="6" s="1"/>
  <c r="E134" i="6"/>
  <c r="E92" i="6"/>
  <c r="E68" i="6" s="1"/>
  <c r="K15" i="1"/>
  <c r="K9" i="1"/>
  <c r="K98" i="2"/>
  <c r="E21" i="6"/>
  <c r="E28" i="6"/>
  <c r="F32" i="3"/>
  <c r="D43" i="3"/>
  <c r="G43" i="3" s="1"/>
  <c r="D84" i="3"/>
  <c r="G84" i="3" s="1"/>
  <c r="D24" i="3"/>
  <c r="G24" i="3" s="1"/>
  <c r="D74" i="3"/>
  <c r="G74" i="3" s="1"/>
  <c r="G107" i="3"/>
  <c r="D17" i="3"/>
  <c r="G17" i="3" s="1"/>
  <c r="K33" i="2"/>
  <c r="G53" i="3"/>
  <c r="D52" i="3"/>
  <c r="G71" i="3"/>
  <c r="K92" i="2"/>
  <c r="D42" i="3"/>
  <c r="D123" i="3"/>
  <c r="K35" i="2"/>
  <c r="K41" i="2"/>
  <c r="D10" i="3"/>
  <c r="G10" i="3" s="1"/>
  <c r="G54" i="3"/>
  <c r="D93" i="3"/>
  <c r="G93" i="3" s="1"/>
  <c r="G72" i="3"/>
  <c r="G52" i="3" l="1"/>
  <c r="E9" i="6"/>
  <c r="D70" i="3"/>
  <c r="G6" i="3"/>
  <c r="J15" i="1"/>
  <c r="G24" i="1"/>
  <c r="J24" i="1" s="1"/>
  <c r="D83" i="3"/>
  <c r="G83" i="3" s="1"/>
  <c r="G123" i="3"/>
  <c r="D122" i="3"/>
  <c r="G122" i="3" s="1"/>
  <c r="H11" i="2"/>
  <c r="K12" i="2"/>
  <c r="G42" i="3"/>
  <c r="D41" i="3" l="1"/>
  <c r="G41" i="3" s="1"/>
  <c r="H10" i="2"/>
  <c r="K10" i="2" s="1"/>
  <c r="K11" i="2"/>
</calcChain>
</file>

<file path=xl/sharedStrings.xml><?xml version="1.0" encoding="utf-8"?>
<sst xmlns="http://schemas.openxmlformats.org/spreadsheetml/2006/main" count="561" uniqueCount="318">
  <si>
    <t>I. OPĆI DIO</t>
  </si>
  <si>
    <t>SAŽETAK  RAČUNA PRIHODA I RASHODA I  RAČUNA FINANCIRANJA</t>
  </si>
  <si>
    <t>SAŽETAK  RAČUNA PRIHODA I RASHODA</t>
  </si>
  <si>
    <t>BROJČANA OZNAKA I NAZIV</t>
  </si>
  <si>
    <t xml:space="preserve">IZVORNI PLAN ILI REBALANS </t>
  </si>
  <si>
    <t>OSTVARENJE/IZVRŠENJE 
01.01.2025.-30.06.2025.</t>
  </si>
  <si>
    <t>INDEKS</t>
  </si>
  <si>
    <t>INDEKS**</t>
  </si>
  <si>
    <t>6=5/2*100</t>
  </si>
  <si>
    <t>7=5/3*100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</si>
  <si>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</si>
  <si>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</si>
  <si>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</si>
  <si>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</si>
  <si>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</si>
  <si>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</si>
  <si>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</si>
  <si>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</si>
  <si>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 xml:space="preserve">OSTVARENJE/IZVRŠENJE 
N-1. </t>
  </si>
  <si>
    <t>IZVORNI PLAN ILI REBALANS N.*</t>
  </si>
  <si>
    <t xml:space="preserve">OSTVARENJE/IZVRŠENJE 
N. </t>
  </si>
  <si>
    <t>7=5/4*100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</si>
  <si>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</si>
  <si>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</si>
  <si>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</si>
  <si>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</si>
  <si>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</si>
  <si>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>SAŽETAK  RAČUNA PRIHODA I RASHODA I  RAČUNA FINANCIRANJA  može sadržavati i dodatne podatke.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</si>
  <si>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</si>
  <si>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</si>
  <si>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</si>
  <si>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</si>
  <si>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 RAČUN PRIHODA I RASHODA </t>
  </si>
  <si>
    <t xml:space="preserve">IZVJEŠTAJ O PRIHODIMA I RASHODIMA PREMA EKONOMSKOJ KLASIFIKACIJI </t>
  </si>
  <si>
    <t>IZVORNI PLAN ILI REBALANS I</t>
  </si>
  <si>
    <t>UKUPNI PRIHODI</t>
  </si>
  <si>
    <t>Prihodi poslovanja</t>
  </si>
  <si>
    <t>Pomoći iz inozemstva i od subjekata unutar općeg proračuna</t>
  </si>
  <si>
    <t>Pomoći od međunarodnih organizacija te institucija i tijela EU</t>
  </si>
  <si>
    <t>Tekuće pomoći od institucija i tijela EU</t>
  </si>
  <si>
    <t xml:space="preserve">Pomoći od izvanproračunskih korisnika </t>
  </si>
  <si>
    <t>Tekuće pomoći od inozemnih vlada</t>
  </si>
  <si>
    <t xml:space="preserve">Pomoći proračunskim korisnicima iz proračuna koji im nije nadležan </t>
  </si>
  <si>
    <t>Tekuće pomoći od izvanproračunskih korisnika</t>
  </si>
  <si>
    <t xml:space="preserve">Kapitalne pomoći proračunskim korisnicima iz proračuna koji im nije nadležan </t>
  </si>
  <si>
    <t xml:space="preserve">Pomoći temeljem prijenosa EU sredstava </t>
  </si>
  <si>
    <t xml:space="preserve">Tekuće pomoći temeljem prijenosa EU sredstava </t>
  </si>
  <si>
    <t xml:space="preserve">Kapitalne pomoći temeljem prijenosa EU sredstava </t>
  </si>
  <si>
    <t xml:space="preserve">Prijenosi između proračunskih korisnika istog proračuna </t>
  </si>
  <si>
    <t xml:space="preserve">Tekući prijenosi između proračunskih korinsika istog proračuna </t>
  </si>
  <si>
    <t xml:space="preserve">Kapitalni prijenosi između proračunskih korisnika istog proračuna </t>
  </si>
  <si>
    <t>Prihodi od imovine</t>
  </si>
  <si>
    <t xml:space="preserve">Prihodi od financijske imovine </t>
  </si>
  <si>
    <t xml:space="preserve">Kamate na oročena sredstva i depozite po viđenju </t>
  </si>
  <si>
    <t xml:space="preserve">Prihodi od pozitivnih tečajnih razlika i razlika zbog primjene valutne klauzule </t>
  </si>
  <si>
    <t xml:space="preserve">Prihodi od nefinancijske imovine </t>
  </si>
  <si>
    <t xml:space="preserve">Ostali prihodi od nefinancijske imovine </t>
  </si>
  <si>
    <t>Prihodi od upravnih i administrativnih pristojbi, pristojbi po posebnim propisima i naknadama</t>
  </si>
  <si>
    <t>Prihodi po posebnim propisima</t>
  </si>
  <si>
    <t xml:space="preserve">Ostali nespomenuti prihodi 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</si>
  <si>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</si>
  <si>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</si>
  <si>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</si>
  <si>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 i povrat donacija po protestiranim jamstvima</t>
  </si>
  <si>
    <t xml:space="preserve">Tekuće donacije </t>
  </si>
  <si>
    <t>Prihodi od nadležnog proračuna za financiranje redovne djelatnosti proračunskih korisnika</t>
  </si>
  <si>
    <t>Prihodi iz nadležnog proračuna za financiranje redovne djelatnosti proračunskih korisnika (šifre 6711 do 6714)</t>
  </si>
  <si>
    <t>Prihodi iz  nadležnog proračuna za financiranje rashoda poslovanja</t>
  </si>
  <si>
    <t>Prihodi iz nadležnog proračuna za financiranje rashoda za nabavu nefinancijske imovine</t>
  </si>
  <si>
    <t>Prihodi od prodaje nefinancijske imovine</t>
  </si>
  <si>
    <t>Prihodi od prodaje proizvedene dugotrajne imovine</t>
  </si>
  <si>
    <t>Prihodi od prodaje građevinskih objekata</t>
  </si>
  <si>
    <t>Stambeni objekti</t>
  </si>
  <si>
    <t>…</t>
  </si>
  <si>
    <t>UKUPNI RASHODI</t>
  </si>
  <si>
    <t>Rashodi poslovanja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</si>
  <si>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</si>
  <si>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</si>
  <si>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</si>
  <si>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</si>
  <si>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</si>
  <si>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</si>
  <si>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</si>
  <si>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</si>
  <si>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</si>
  <si>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Službena putovanja</t>
  </si>
  <si>
    <t xml:space="preserve">Naknade za prijevoz, za rad na terenu i odvojeni život </t>
  </si>
  <si>
    <t>Stručno usavršavanje zaposlenika</t>
  </si>
  <si>
    <t xml:space="preserve">Ostale naknade troškova zaposlenima </t>
  </si>
  <si>
    <t xml:space="preserve">Rashodi za meterijal i energiju 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</si>
  <si>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</si>
  <si>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</si>
  <si>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</si>
  <si>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</si>
  <si>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</si>
  <si>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</si>
  <si>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</si>
  <si>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</si>
  <si>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</si>
  <si>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</si>
  <si>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Komunikacijske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</si>
  <si>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</si>
  <si>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</si>
  <si>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</si>
  <si>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</si>
  <si>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</si>
  <si>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</si>
  <si>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</si>
  <si>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</si>
  <si>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</si>
  <si>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Članarina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</si>
  <si>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</si>
  <si>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</si>
  <si>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</si>
  <si>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</si>
  <si>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</si>
  <si>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</si>
  <si>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</si>
  <si>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 xml:space="preserve">Ostali rashodi </t>
  </si>
  <si>
    <t xml:space="preserve">Tekuće donacije u naravi </t>
  </si>
  <si>
    <t>Rashodi za nabavu nefinancijske imovine</t>
  </si>
  <si>
    <t>Rashodi za nabavu proizvedene dugotrajne imovine</t>
  </si>
  <si>
    <t xml:space="preserve">Postrojenje i oprema </t>
  </si>
  <si>
    <t xml:space="preserve">Oprema za odražavanje i zaštitu </t>
  </si>
  <si>
    <t xml:space="preserve">Instrumenti, uređaji i strojevi </t>
  </si>
  <si>
    <t>Uređaji, strojevi i oprema za ostale namjene</t>
  </si>
  <si>
    <t>IZVJEŠTAJ O PRIHODIMA I RASHODIMA PREMA IZVORIMA FINANCIRANJA</t>
  </si>
  <si>
    <t xml:space="preserve">UKUPNO PRIHODI </t>
  </si>
  <si>
    <t>Izvor 1. Opći prihodi i primici</t>
  </si>
  <si>
    <t>Izvor 1.1.1 Opći prihodi i primici</t>
  </si>
  <si>
    <t>Izvor 3. Vlastiti prihodi</t>
  </si>
  <si>
    <t xml:space="preserve">Izvor 3.2.1 Vlastiti prihodi proračunski korisnici </t>
  </si>
  <si>
    <t xml:space="preserve">641 Prihodi od financijske imovine </t>
  </si>
  <si>
    <t xml:space="preserve">642 Prihodi od nefinacijske imovine </t>
  </si>
  <si>
    <t>661 Prihodi od prodaje proizvoda i robe te pruženih usluga</t>
  </si>
  <si>
    <t xml:space="preserve">Izvor 3.2.2 Vlastiti prihodi proračunski korisnici prenesena sredstva </t>
  </si>
  <si>
    <t>9221 Višak prihoda</t>
  </si>
  <si>
    <t>Izvor 4. Prihodi za posebne namjene</t>
  </si>
  <si>
    <t xml:space="preserve">Izvor 4.3.1 Prihodi za posebne namjene proračunski korisnici </t>
  </si>
  <si>
    <t>634 Pomoći od izvanproračunskih korisnika</t>
  </si>
  <si>
    <t>636 Pomoći proračunskim korisnicima iz proračuna koji im nije nadležan</t>
  </si>
  <si>
    <t xml:space="preserve">652 Prihodi po posebnim propisima </t>
  </si>
  <si>
    <t>Izvor 4.4.1 Decentralizirana sredstva</t>
  </si>
  <si>
    <t>671 Prihodi iz nadležnog proračuna za financiranje redovne djelatnosti proračunskih korisnika</t>
  </si>
  <si>
    <t xml:space="preserve">Izvor 5. Pomoći </t>
  </si>
  <si>
    <t>632 Pomoći od međunarodnih organizacija te institucija i tijela EU</t>
  </si>
  <si>
    <t xml:space="preserve">638 Pomoći iz državnog proračuna temeljem prijenosa EU sredstava </t>
  </si>
  <si>
    <t xml:space="preserve">639 Prijenosi između proračunskih korisnika istog proračuna </t>
  </si>
  <si>
    <t xml:space="preserve">  922 Višak prihoda poslovanja </t>
  </si>
  <si>
    <t xml:space="preserve">Izvor 6.2.1 Donacije proračunski korisnici  </t>
  </si>
  <si>
    <t xml:space="preserve">663 Donacije od pravnih i fizičkih osoba izvan općeg proračuni </t>
  </si>
  <si>
    <t>UKUPNO RASHODI</t>
  </si>
  <si>
    <t>Izvor 1.1 Opći prihodi i primici</t>
  </si>
  <si>
    <t>311 Plaće (Bruto)</t>
  </si>
  <si>
    <t>312 Ostali rashodi za zaposlene</t>
  </si>
  <si>
    <t>313 Doprinosi na plaće</t>
  </si>
  <si>
    <t xml:space="preserve">321 Naknade troškova zaposlenima </t>
  </si>
  <si>
    <t>323 Rashodi za usluge</t>
  </si>
  <si>
    <t xml:space="preserve">Izvor 3.2. Vlastiti prihodi proračunski korisnici </t>
  </si>
  <si>
    <t xml:space="preserve">321 Naknade troškovima zaposlenima </t>
  </si>
  <si>
    <t xml:space="preserve">322 Rashod za materijal i energiju </t>
  </si>
  <si>
    <t xml:space="preserve">323 Rashodi za usluge </t>
  </si>
  <si>
    <t xml:space="preserve">324 Naknade troškova osobama izvan radnog odnosa </t>
  </si>
  <si>
    <t xml:space="preserve">329 Ostali nespomenuti rashodi poslovanja </t>
  </si>
  <si>
    <t xml:space="preserve">424 Knjige, umjetnička djela i ostale izložbene vrijednosti </t>
  </si>
  <si>
    <t xml:space="preserve">Izvor 3.2.2. Vlastiti prihodi proračunski korisnici </t>
  </si>
  <si>
    <t>321 Naknada troškova zaposlenima</t>
  </si>
  <si>
    <t xml:space="preserve">322 Rashodi za materijal i energiju </t>
  </si>
  <si>
    <t xml:space="preserve">Izvor 4.3 Prihodi za posebne namjene proračunski korisnici </t>
  </si>
  <si>
    <t xml:space="preserve">Izvor 4.4.Decentralizirana sredstva </t>
  </si>
  <si>
    <t xml:space="preserve">Izvor 4.4.1 Decentralizirana sredstva </t>
  </si>
  <si>
    <t>321 Naknade troškova zaposlenima</t>
  </si>
  <si>
    <t xml:space="preserve">343 Ostali financijski rashodi </t>
  </si>
  <si>
    <t>422 Kapitalna ulaganja</t>
  </si>
  <si>
    <t>Izvor 5. Pomoći</t>
  </si>
  <si>
    <t>Izvor 5.6 Fondovi EU</t>
  </si>
  <si>
    <t>381 Tekuće donacije</t>
  </si>
  <si>
    <t>322 Rashodi za materijal i energiju</t>
  </si>
  <si>
    <t xml:space="preserve">422 Postrojenja i oprema </t>
  </si>
  <si>
    <t xml:space="preserve">Izvor 6. Donacije </t>
  </si>
  <si>
    <t xml:space="preserve">Izvor 6.2  Donacije proračunski korisnici  </t>
  </si>
  <si>
    <t>329 Ostali nespomenuti rashodi poslovanja</t>
  </si>
  <si>
    <t>IZVJEŠTAJ O RASHODIMA PREMA FUNKCIJSKOJ KLASIFIKACIJI</t>
  </si>
  <si>
    <t>IZVRŠENJE 
01.01.2025.-30.06.2025.</t>
  </si>
  <si>
    <t xml:space="preserve">09 OBRAZOVANJE </t>
  </si>
  <si>
    <t xml:space="preserve">092 Srednjoškolsko obrazovanje </t>
  </si>
  <si>
    <t xml:space="preserve">0922 Više srednjoškolsko obrazovanje </t>
  </si>
  <si>
    <t xml:space="preserve"> RAČUN FINANCIRANJA</t>
  </si>
  <si>
    <t xml:space="preserve">IZVJEŠTAJ RAČUNA FINANCIRANJA PREMA EKONOMSKOJ KLASIFIKACIJI </t>
  </si>
  <si>
    <t>IZVORNI PLAN ILI REBALANS</t>
  </si>
  <si>
    <t>OSTVARENJE/IZVRŠENJE 
2025.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</si>
  <si>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</si>
  <si>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</si>
  <si>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</si>
  <si>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</si>
  <si>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</si>
  <si>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</si>
  <si>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</si>
  <si>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</si>
  <si>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</si>
  <si>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II. POSEBNI DIO</t>
  </si>
  <si>
    <t>IZVJEŠTAJ PO PROGRAMSKOJ KLASIFIKACIJI</t>
  </si>
  <si>
    <t>SREDNJA ŠKOLA METKOVIĆ</t>
  </si>
  <si>
    <t xml:space="preserve">Izvor 1. </t>
  </si>
  <si>
    <t>Opći prihodi i primici</t>
  </si>
  <si>
    <t xml:space="preserve">Izvor 1.1.1 </t>
  </si>
  <si>
    <t>Prihodi iz nadležnog proračuna za financiranje redovne djelatnosti proračunskih korisnika</t>
  </si>
  <si>
    <t>Izvor 3.</t>
  </si>
  <si>
    <t>Vlastiti prihodi</t>
  </si>
  <si>
    <t xml:space="preserve">Izvor 3.2.1 </t>
  </si>
  <si>
    <t xml:space="preserve">Vlastiti prihodi proračunski korisnici </t>
  </si>
  <si>
    <t>Prihodi od financijske imovine</t>
  </si>
  <si>
    <t xml:space="preserve">Prihodi od nefinacijske imovine </t>
  </si>
  <si>
    <t xml:space="preserve">Izvor 3.2.2 </t>
  </si>
  <si>
    <t xml:space="preserve">Vlastiti prihodi proračunski korisnici prenesena sredstva </t>
  </si>
  <si>
    <t>Višak prihoda</t>
  </si>
  <si>
    <t xml:space="preserve">Izvor 4. </t>
  </si>
  <si>
    <t>Prihodi za posebne namjene</t>
  </si>
  <si>
    <t xml:space="preserve">Izvor 4.3.1 </t>
  </si>
  <si>
    <t xml:space="preserve">Prihodi za posebne namjene proračunski korisnici </t>
  </si>
  <si>
    <t>Pomoći od izvanproračunskih korisnika</t>
  </si>
  <si>
    <t>Pomoći proračunskim korisnicima iz proračuna koji im nije nadležan</t>
  </si>
  <si>
    <t xml:space="preserve">Prihodi po posebnim propisima </t>
  </si>
  <si>
    <t xml:space="preserve">Izvor 4.4.1 </t>
  </si>
  <si>
    <t>Decentralizirana sredstva</t>
  </si>
  <si>
    <t xml:space="preserve">Izvor 5. </t>
  </si>
  <si>
    <t xml:space="preserve">Pomoći </t>
  </si>
  <si>
    <t>Izvor 5.2.1</t>
  </si>
  <si>
    <t>Ostale pomoći</t>
  </si>
  <si>
    <t>Fondovi EU</t>
  </si>
  <si>
    <t xml:space="preserve">Ostale pomoći proračunski korisnici </t>
  </si>
  <si>
    <t xml:space="preserve">Pomoći/Fondovi EU proračunski korisnici </t>
  </si>
  <si>
    <t xml:space="preserve">Pomoći iz državnog proračuna temeljem prijenosa EU sredstava </t>
  </si>
  <si>
    <t xml:space="preserve">Pomoći/Fondovi EU proračunski korisnici  prenesena sredstava </t>
  </si>
  <si>
    <t xml:space="preserve">Izvor 6.2.1 </t>
  </si>
  <si>
    <t xml:space="preserve">Donacije proračunski korisnici  </t>
  </si>
  <si>
    <t xml:space="preserve">Donacije od pravnih i fizičkih osoba izvan općeg proračuni </t>
  </si>
  <si>
    <t>Program A101206</t>
  </si>
  <si>
    <t xml:space="preserve">EU projekti UO za obrazovanje, kulturu i sport </t>
  </si>
  <si>
    <t xml:space="preserve">Zajedno možemo sve! osiguranje pomoćnika u nastavi za učenike s teškoćama </t>
  </si>
  <si>
    <t>Izvor 1.1</t>
  </si>
  <si>
    <t xml:space="preserve">Naknade troškova zaposlenima </t>
  </si>
  <si>
    <t>Pomoći</t>
  </si>
  <si>
    <t>Izvor 5.6</t>
  </si>
  <si>
    <t xml:space="preserve">Fondovi EU Usluge obrazovanja koje nisu drugdje svrstane </t>
  </si>
  <si>
    <t>Program A101207</t>
  </si>
  <si>
    <t xml:space="preserve">Zakonski standard ustanova u obrazovanju </t>
  </si>
  <si>
    <t>Aktivnost A101207A20704</t>
  </si>
  <si>
    <t>Osiguravanje uvjeta rada za redovno poslovanje srednjih škola i učeničkih domova</t>
  </si>
  <si>
    <t xml:space="preserve">Prihodi za posebne namjene </t>
  </si>
  <si>
    <t>Izvor 4.4.</t>
  </si>
  <si>
    <t xml:space="preserve">Decentralizirana sredstva </t>
  </si>
  <si>
    <t xml:space="preserve">Rashodi za materijal i energiju </t>
  </si>
  <si>
    <t xml:space="preserve">Rashodi za usluge </t>
  </si>
  <si>
    <t xml:space="preserve">Ostali nespomenuti rashodi poslovanja </t>
  </si>
  <si>
    <t xml:space="preserve">Ostali financijski rashodi </t>
  </si>
  <si>
    <t>Izvor 5.</t>
  </si>
  <si>
    <t>Aktivnost A101207A120706</t>
  </si>
  <si>
    <t xml:space="preserve">Investicijska ulaganja u srednje škole i učeničke domove </t>
  </si>
  <si>
    <t xml:space="preserve">Izvor 4.4 </t>
  </si>
  <si>
    <t>Aktivnost A101206T120707</t>
  </si>
  <si>
    <t xml:space="preserve">Kapitalna ulaganja u srednje škole i učeničke domove </t>
  </si>
  <si>
    <t xml:space="preserve">Postrojenja i oprema </t>
  </si>
  <si>
    <t>Program A101208</t>
  </si>
  <si>
    <t xml:space="preserve">Program ustanova u obrazovanju iznad standarda </t>
  </si>
  <si>
    <t>Aktivnost A101208A120804</t>
  </si>
  <si>
    <t>Financiranje školskih projekata</t>
  </si>
  <si>
    <t xml:space="preserve">Pomoći Fondovi EU </t>
  </si>
  <si>
    <t>Rashodi za materijal i energiju</t>
  </si>
  <si>
    <t>Pomoći/Fondovi EU proračunski korisnici prenesena sredstva</t>
  </si>
  <si>
    <t xml:space="preserve">Ostel aktivnosti svih srednjih škola i učeničkih domova </t>
  </si>
  <si>
    <t xml:space="preserve">Izvor 4.3 </t>
  </si>
  <si>
    <t xml:space="preserve">Izvor 6. </t>
  </si>
  <si>
    <t xml:space="preserve">Donacije </t>
  </si>
  <si>
    <t xml:space="preserve">Izvor 6.2  </t>
  </si>
  <si>
    <t>Aktivnost A101208A120814</t>
  </si>
  <si>
    <t xml:space="preserve">Dodatne djelatnosti srednjih škola i učeničkih domova </t>
  </si>
  <si>
    <t xml:space="preserve">Izvor 3. </t>
  </si>
  <si>
    <t xml:space="preserve">Izvor 3.2. </t>
  </si>
  <si>
    <t xml:space="preserve">Naknade troškovima zaposlenima </t>
  </si>
  <si>
    <t xml:space="preserve">Rashod za materijal i energiju </t>
  </si>
  <si>
    <t xml:space="preserve">Naknade troškova osobama izvan radnog odnosa </t>
  </si>
  <si>
    <t xml:space="preserve">Knjige, umjetnička djela i ostale izložbene vrijednosti </t>
  </si>
  <si>
    <t xml:space="preserve">Izvor 3.2.2. </t>
  </si>
  <si>
    <t>Naknada troškova zaposlenima</t>
  </si>
  <si>
    <t>Aktinost A101208A120820</t>
  </si>
  <si>
    <t>Projekt Opskrba školskih ustanova higijenskim potrepštinama za učenice srednjih škola</t>
  </si>
  <si>
    <t>Uredska oprema i namještaj</t>
  </si>
  <si>
    <t>311 Plaće za zaposlene</t>
  </si>
  <si>
    <t>343 Financijski rashodi</t>
  </si>
  <si>
    <t>Aktivnost A101208A120803</t>
  </si>
  <si>
    <t>Plaće za zaposlene</t>
  </si>
  <si>
    <t>IZVJEŠTAJ O IZVRŠENJU FINANCIJSKOG PLANA PRORAČUNSKOG KORISNIKA JEDINICE LOKALNE I PODRUČNE (REGIONALNE) SAMOUPRAVE ZA 2026. GODINU</t>
  </si>
  <si>
    <t>OSTVARENJE/IZVRŠENJE 
01.01.2026.-30.06.2026.</t>
  </si>
  <si>
    <t>IZVRŠENJE 
01.01.2026.30.06.2026.</t>
  </si>
  <si>
    <t>OSTVARENJE/IZVRŠENJE 
2026.</t>
  </si>
  <si>
    <t>IZVRŠENJE 
01.01.2026.-30.06.2026.</t>
  </si>
  <si>
    <t>Rashodi za dodatna ulaganja na nefinancijskoj imovini</t>
  </si>
  <si>
    <t>Izvor 5.6.1001</t>
  </si>
  <si>
    <t>Izvor 5.6.1001 Europski soc.fond fin. iz rasp.pred.ili unapr.napl.prih-DNŽ</t>
  </si>
  <si>
    <t>Izvor 5.0.112 Pomoći iz DP  kroz opće prihode i primitke - PK</t>
  </si>
  <si>
    <t>IZVORNI PLAN ILI REBALANS 2026 (I. IZMJENE)</t>
  </si>
  <si>
    <t>Izvor 5.1.002 Programi Unije financirani iz ras.pred. ili unap.napl.pri-PK</t>
  </si>
  <si>
    <t>Izvor 5.1.002 Programi Unije financirani iz ras.pred. ili unap.napl.pri-PK - Prenesena sredstva</t>
  </si>
  <si>
    <t>Izvor 5.0.111 Pomoći iz DP  kroz opće prihode i primitke - DNŽ</t>
  </si>
  <si>
    <t xml:space="preserve">Izvor 5.0.112 Ostale pomoći proračunski korisnici </t>
  </si>
  <si>
    <t>Izvor 5.0.112 Pomoći iz DP kroz opće prihode i primitke - PK</t>
  </si>
  <si>
    <t xml:space="preserve">Izvor 5.1. Pomoći Fondovi EU </t>
  </si>
  <si>
    <t>Izvor 5.0.112</t>
  </si>
  <si>
    <t>Izvor 5.1.002</t>
  </si>
  <si>
    <t>Izvor 5.1.002 - Prenesena sredstva</t>
  </si>
  <si>
    <t>Izvor 5.1</t>
  </si>
  <si>
    <t>Izvor 5.1.002 - prenesena sredstva</t>
  </si>
  <si>
    <t>Izvor 5.0.111</t>
  </si>
  <si>
    <t>Pomoći iz DP  kroz opće prihode i primitke - DNŽ</t>
  </si>
  <si>
    <t>Izvor 6.</t>
  </si>
  <si>
    <t>Aktivnost A101206T120602</t>
  </si>
  <si>
    <t>Aktivnost A101208A120813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</si>
</sst>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n"/>
    <numFmt numFmtId="165" formatCode="#,##0\ _k_n"/>
  </numFmts>
  <fonts count="29" x14ac:knownFonts="1">
    <font>
      <sz val="11"/>
      <color theme="1"/>
      <name val="Calibri"/>
      <scheme val="minor"/>
    </font>
    <font>
      <b/>
      <sz val="12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rgb="FFD0CECE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rgb="FFD0CECE"/>
      </patternFill>
    </fill>
    <fill>
      <patternFill patternType="solid">
        <fgColor theme="0"/>
        <bgColor rgb="FFD0CECE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 applyFont="1" applyAlignment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wrapText="1"/>
    </xf>
    <xf numFmtId="0" fontId="9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/>
    </xf>
    <xf numFmtId="0" fontId="11" fillId="0" borderId="12" xfId="0" quotePrefix="1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0" borderId="0" xfId="0" applyFont="1"/>
    <xf numFmtId="0" fontId="14" fillId="3" borderId="14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17" fillId="2" borderId="4" xfId="0" applyFont="1" applyFill="1" applyBorder="1" applyAlignment="1">
      <alignment horizontal="left" wrapText="1"/>
    </xf>
    <xf numFmtId="0" fontId="18" fillId="2" borderId="4" xfId="0" applyFont="1" applyFill="1" applyBorder="1" applyAlignment="1">
      <alignment wrapText="1"/>
    </xf>
    <xf numFmtId="3" fontId="1" fillId="2" borderId="4" xfId="0" applyNumberFormat="1" applyFont="1" applyFill="1" applyBorder="1" applyAlignment="1">
      <alignment horizontal="right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1" fontId="5" fillId="0" borderId="0" xfId="0" applyNumberFormat="1" applyFont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1" fontId="11" fillId="3" borderId="12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/>
    </xf>
    <xf numFmtId="0" fontId="15" fillId="2" borderId="12" xfId="0" quotePrefix="1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left" vertical="center"/>
    </xf>
    <xf numFmtId="0" fontId="6" fillId="0" borderId="12" xfId="0" applyFont="1" applyBorder="1" applyAlignment="1">
      <alignment wrapText="1"/>
    </xf>
    <xf numFmtId="0" fontId="14" fillId="2" borderId="12" xfId="0" applyFont="1" applyFill="1" applyBorder="1" applyAlignment="1">
      <alignment horizontal="left" vertical="center"/>
    </xf>
    <xf numFmtId="0" fontId="6" fillId="0" borderId="12" xfId="0" applyFont="1" applyBorder="1"/>
    <xf numFmtId="0" fontId="9" fillId="0" borderId="0" xfId="0" applyFont="1"/>
    <xf numFmtId="0" fontId="20" fillId="2" borderId="12" xfId="0" applyFont="1" applyFill="1" applyBorder="1" applyAlignment="1">
      <alignment horizontal="left" vertical="center"/>
    </xf>
    <xf numFmtId="0" fontId="15" fillId="2" borderId="12" xfId="0" quotePrefix="1" applyFont="1" applyFill="1" applyBorder="1" applyAlignment="1">
      <alignment horizontal="left" vertical="center"/>
    </xf>
    <xf numFmtId="0" fontId="14" fillId="2" borderId="12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3" fontId="5" fillId="2" borderId="12" xfId="0" applyNumberFormat="1" applyFont="1" applyFill="1" applyBorder="1" applyAlignment="1">
      <alignment horizontal="right"/>
    </xf>
    <xf numFmtId="165" fontId="5" fillId="0" borderId="0" xfId="0" applyNumberFormat="1" applyFont="1" applyAlignment="1">
      <alignment horizontal="center" vertical="center" wrapText="1"/>
    </xf>
    <xf numFmtId="165" fontId="11" fillId="3" borderId="12" xfId="0" applyNumberFormat="1" applyFont="1" applyFill="1" applyBorder="1" applyAlignment="1">
      <alignment horizontal="center" vertical="center" wrapText="1"/>
    </xf>
    <xf numFmtId="0" fontId="20" fillId="2" borderId="12" xfId="0" quotePrefix="1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left" vertical="center" wrapText="1"/>
    </xf>
    <xf numFmtId="165" fontId="6" fillId="0" borderId="0" xfId="0" applyNumberFormat="1" applyFont="1" applyAlignment="1">
      <alignment horizontal="center"/>
    </xf>
    <xf numFmtId="164" fontId="11" fillId="2" borderId="12" xfId="0" applyNumberFormat="1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right"/>
    </xf>
    <xf numFmtId="2" fontId="6" fillId="0" borderId="12" xfId="0" applyNumberFormat="1" applyFont="1" applyBorder="1"/>
    <xf numFmtId="0" fontId="19" fillId="2" borderId="12" xfId="0" quotePrefix="1" applyFont="1" applyFill="1" applyBorder="1" applyAlignment="1">
      <alignment horizontal="left" vertical="center"/>
    </xf>
    <xf numFmtId="0" fontId="15" fillId="0" borderId="0" xfId="0" applyFont="1"/>
    <xf numFmtId="0" fontId="11" fillId="0" borderId="0" xfId="0" applyFont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4" fillId="2" borderId="4" xfId="0" applyFont="1" applyFill="1" applyBorder="1"/>
    <xf numFmtId="0" fontId="14" fillId="4" borderId="12" xfId="0" applyFont="1" applyFill="1" applyBorder="1" applyAlignment="1">
      <alignment horizontal="center"/>
    </xf>
    <xf numFmtId="0" fontId="14" fillId="4" borderId="4" xfId="0" applyFont="1" applyFill="1" applyBorder="1"/>
    <xf numFmtId="0" fontId="15" fillId="0" borderId="12" xfId="0" applyFont="1" applyBorder="1" applyAlignment="1">
      <alignment horizontal="center"/>
    </xf>
    <xf numFmtId="0" fontId="14" fillId="0" borderId="0" xfId="0" applyFont="1"/>
    <xf numFmtId="0" fontId="14" fillId="4" borderId="1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4" fillId="2" borderId="0" xfId="0" applyFont="1" applyFill="1"/>
    <xf numFmtId="0" fontId="15" fillId="2" borderId="1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0" fillId="0" borderId="0" xfId="0" applyFont="1" applyAlignment="1"/>
    <xf numFmtId="0" fontId="21" fillId="2" borderId="12" xfId="0" applyFont="1" applyFill="1" applyBorder="1" applyAlignment="1">
      <alignment horizontal="left" vertical="center"/>
    </xf>
    <xf numFmtId="0" fontId="22" fillId="2" borderId="12" xfId="0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left" vertical="center" wrapText="1"/>
    </xf>
    <xf numFmtId="0" fontId="21" fillId="2" borderId="12" xfId="0" quotePrefix="1" applyFont="1" applyFill="1" applyBorder="1" applyAlignment="1">
      <alignment horizontal="left" vertical="center" wrapText="1"/>
    </xf>
    <xf numFmtId="0" fontId="0" fillId="0" borderId="0" xfId="0" applyFont="1" applyFill="1" applyAlignment="1"/>
    <xf numFmtId="0" fontId="0" fillId="0" borderId="0" xfId="0" applyFont="1" applyAlignment="1"/>
    <xf numFmtId="0" fontId="15" fillId="0" borderId="0" xfId="0" applyFont="1" applyFill="1"/>
    <xf numFmtId="0" fontId="0" fillId="0" borderId="0" xfId="0" applyFont="1" applyAlignment="1"/>
    <xf numFmtId="3" fontId="11" fillId="0" borderId="12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164" fontId="11" fillId="5" borderId="12" xfId="0" applyNumberFormat="1" applyFont="1" applyFill="1" applyBorder="1" applyAlignment="1">
      <alignment horizontal="center"/>
    </xf>
    <xf numFmtId="164" fontId="14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4" fontId="3" fillId="5" borderId="12" xfId="0" applyNumberFormat="1" applyFont="1" applyFill="1" applyBorder="1" applyAlignment="1">
      <alignment horizontal="center" vertical="center"/>
    </xf>
    <xf numFmtId="0" fontId="15" fillId="0" borderId="0" xfId="0" applyFont="1" applyAlignment="1"/>
    <xf numFmtId="0" fontId="11" fillId="0" borderId="12" xfId="0" applyFont="1" applyBorder="1" applyAlignment="1">
      <alignment horizontal="center" vertical="center" wrapText="1"/>
    </xf>
    <xf numFmtId="164" fontId="15" fillId="0" borderId="12" xfId="0" applyNumberFormat="1" applyFont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1" fontId="15" fillId="0" borderId="12" xfId="0" applyNumberFormat="1" applyFont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64" fontId="11" fillId="5" borderId="12" xfId="0" applyNumberFormat="1" applyFont="1" applyFill="1" applyBorder="1" applyAlignment="1">
      <alignment horizontal="center" vertical="center"/>
    </xf>
    <xf numFmtId="164" fontId="14" fillId="0" borderId="17" xfId="0" applyNumberFormat="1" applyFont="1" applyBorder="1" applyAlignment="1">
      <alignment horizontal="center" vertical="center"/>
    </xf>
    <xf numFmtId="164" fontId="15" fillId="0" borderId="17" xfId="0" applyNumberFormat="1" applyFont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164" fontId="15" fillId="0" borderId="12" xfId="0" applyNumberFormat="1" applyFont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Fill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/>
    </xf>
    <xf numFmtId="2" fontId="5" fillId="5" borderId="12" xfId="0" applyNumberFormat="1" applyFont="1" applyFill="1" applyBorder="1" applyAlignment="1">
      <alignment horizontal="center" vertical="center"/>
    </xf>
    <xf numFmtId="164" fontId="14" fillId="2" borderId="12" xfId="0" applyNumberFormat="1" applyFont="1" applyFill="1" applyBorder="1" applyAlignment="1">
      <alignment horizontal="center" vertical="center"/>
    </xf>
    <xf numFmtId="164" fontId="14" fillId="0" borderId="12" xfId="0" applyNumberFormat="1" applyFont="1" applyFill="1" applyBorder="1" applyAlignment="1">
      <alignment horizontal="center" vertical="center"/>
    </xf>
    <xf numFmtId="165" fontId="15" fillId="0" borderId="12" xfId="0" applyNumberFormat="1" applyFont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5" fillId="2" borderId="12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0" fontId="15" fillId="5" borderId="0" xfId="0" applyFont="1" applyFill="1" applyAlignment="1"/>
    <xf numFmtId="165" fontId="15" fillId="0" borderId="0" xfId="0" applyNumberFormat="1" applyFont="1" applyAlignment="1">
      <alignment horizontal="center"/>
    </xf>
    <xf numFmtId="164" fontId="14" fillId="4" borderId="12" xfId="0" applyNumberFormat="1" applyFont="1" applyFill="1" applyBorder="1" applyAlignment="1">
      <alignment horizontal="center" vertical="center"/>
    </xf>
    <xf numFmtId="164" fontId="14" fillId="4" borderId="12" xfId="0" applyNumberFormat="1" applyFont="1" applyFill="1" applyBorder="1" applyAlignment="1">
      <alignment horizontal="center"/>
    </xf>
    <xf numFmtId="164" fontId="14" fillId="0" borderId="12" xfId="0" applyNumberFormat="1" applyFont="1" applyFill="1" applyBorder="1" applyAlignment="1">
      <alignment horizontal="center"/>
    </xf>
    <xf numFmtId="164" fontId="15" fillId="5" borderId="12" xfId="0" applyNumberFormat="1" applyFont="1" applyFill="1" applyBorder="1" applyAlignment="1">
      <alignment horizontal="center"/>
    </xf>
    <xf numFmtId="164" fontId="15" fillId="0" borderId="12" xfId="0" applyNumberFormat="1" applyFont="1" applyFill="1" applyBorder="1" applyAlignment="1">
      <alignment horizontal="center"/>
    </xf>
    <xf numFmtId="164" fontId="15" fillId="2" borderId="12" xfId="0" applyNumberFormat="1" applyFont="1" applyFill="1" applyBorder="1" applyAlignment="1">
      <alignment horizontal="center"/>
    </xf>
    <xf numFmtId="164" fontId="14" fillId="2" borderId="12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5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164" fontId="14" fillId="6" borderId="12" xfId="0" applyNumberFormat="1" applyFont="1" applyFill="1" applyBorder="1" applyAlignment="1">
      <alignment horizontal="center" vertical="center"/>
    </xf>
    <xf numFmtId="164" fontId="14" fillId="7" borderId="12" xfId="0" applyNumberFormat="1" applyFont="1" applyFill="1" applyBorder="1" applyAlignment="1">
      <alignment horizontal="center" vertical="center"/>
    </xf>
    <xf numFmtId="164" fontId="14" fillId="6" borderId="12" xfId="0" applyNumberFormat="1" applyFont="1" applyFill="1" applyBorder="1" applyAlignment="1">
      <alignment horizontal="center"/>
    </xf>
    <xf numFmtId="164" fontId="14" fillId="7" borderId="12" xfId="0" applyNumberFormat="1" applyFont="1" applyFill="1" applyBorder="1" applyAlignment="1">
      <alignment horizontal="center"/>
    </xf>
    <xf numFmtId="164" fontId="11" fillId="6" borderId="12" xfId="0" applyNumberFormat="1" applyFont="1" applyFill="1" applyBorder="1" applyAlignment="1">
      <alignment horizontal="center"/>
    </xf>
    <xf numFmtId="164" fontId="11" fillId="7" borderId="12" xfId="0" applyNumberFormat="1" applyFont="1" applyFill="1" applyBorder="1" applyAlignment="1">
      <alignment horizontal="center"/>
    </xf>
    <xf numFmtId="0" fontId="14" fillId="7" borderId="12" xfId="0" applyFont="1" applyFill="1" applyBorder="1" applyAlignment="1">
      <alignment horizontal="center"/>
    </xf>
    <xf numFmtId="164" fontId="28" fillId="0" borderId="12" xfId="0" applyNumberFormat="1" applyFont="1" applyFill="1" applyBorder="1" applyAlignment="1">
      <alignment horizontal="center"/>
    </xf>
    <xf numFmtId="0" fontId="14" fillId="8" borderId="12" xfId="0" applyFont="1" applyFill="1" applyBorder="1" applyAlignment="1">
      <alignment horizontal="center"/>
    </xf>
    <xf numFmtId="164" fontId="14" fillId="9" borderId="12" xfId="0" applyNumberFormat="1" applyFont="1" applyFill="1" applyBorder="1" applyAlignment="1">
      <alignment horizontal="center"/>
    </xf>
    <xf numFmtId="164" fontId="11" fillId="9" borderId="12" xfId="0" applyNumberFormat="1" applyFont="1" applyFill="1" applyBorder="1" applyAlignment="1">
      <alignment horizontal="center"/>
    </xf>
    <xf numFmtId="164" fontId="11" fillId="8" borderId="12" xfId="0" applyNumberFormat="1" applyFont="1" applyFill="1" applyBorder="1" applyAlignment="1">
      <alignment horizontal="center"/>
    </xf>
    <xf numFmtId="0" fontId="15" fillId="10" borderId="12" xfId="0" applyFont="1" applyFill="1" applyBorder="1" applyAlignment="1">
      <alignment horizontal="center"/>
    </xf>
    <xf numFmtId="164" fontId="14" fillId="10" borderId="12" xfId="0" applyNumberFormat="1" applyFont="1" applyFill="1" applyBorder="1" applyAlignment="1">
      <alignment horizontal="center"/>
    </xf>
    <xf numFmtId="164" fontId="11" fillId="10" borderId="12" xfId="0" applyNumberFormat="1" applyFont="1" applyFill="1" applyBorder="1" applyAlignment="1">
      <alignment horizontal="center"/>
    </xf>
    <xf numFmtId="164" fontId="14" fillId="8" borderId="12" xfId="0" applyNumberFormat="1" applyFont="1" applyFill="1" applyBorder="1" applyAlignment="1">
      <alignment horizontal="center"/>
    </xf>
    <xf numFmtId="0" fontId="14" fillId="10" borderId="12" xfId="0" applyFont="1" applyFill="1" applyBorder="1" applyAlignment="1">
      <alignment horizontal="center"/>
    </xf>
    <xf numFmtId="164" fontId="14" fillId="9" borderId="12" xfId="0" applyNumberFormat="1" applyFont="1" applyFill="1" applyBorder="1" applyAlignment="1">
      <alignment horizontal="center" vertical="center"/>
    </xf>
    <xf numFmtId="164" fontId="14" fillId="8" borderId="12" xfId="0" applyNumberFormat="1" applyFont="1" applyFill="1" applyBorder="1" applyAlignment="1">
      <alignment horizontal="center" vertical="center"/>
    </xf>
    <xf numFmtId="0" fontId="15" fillId="11" borderId="12" xfId="0" applyFont="1" applyFill="1" applyBorder="1" applyAlignment="1">
      <alignment horizontal="center"/>
    </xf>
    <xf numFmtId="164" fontId="15" fillId="11" borderId="12" xfId="0" applyNumberFormat="1" applyFont="1" applyFill="1" applyBorder="1" applyAlignment="1">
      <alignment horizontal="center"/>
    </xf>
    <xf numFmtId="164" fontId="5" fillId="11" borderId="12" xfId="0" applyNumberFormat="1" applyFont="1" applyFill="1" applyBorder="1" applyAlignment="1">
      <alignment horizontal="center"/>
    </xf>
    <xf numFmtId="0" fontId="0" fillId="0" borderId="0" xfId="0" applyFont="1" applyAlignment="1"/>
    <xf numFmtId="0" fontId="3" fillId="2" borderId="4" xfId="0" applyFont="1" applyFill="1" applyBorder="1" applyAlignment="1">
      <alignment horizontal="center" vertical="center" wrapText="1"/>
    </xf>
    <xf numFmtId="4" fontId="3" fillId="12" borderId="12" xfId="0" applyNumberFormat="1" applyFont="1" applyFill="1" applyBorder="1" applyAlignment="1">
      <alignment horizontal="center" vertical="center"/>
    </xf>
    <xf numFmtId="4" fontId="3" fillId="12" borderId="12" xfId="0" applyNumberFormat="1" applyFont="1" applyFill="1" applyBorder="1" applyAlignment="1">
      <alignment horizontal="center" vertical="center" wrapText="1"/>
    </xf>
    <xf numFmtId="164" fontId="11" fillId="12" borderId="12" xfId="0" applyNumberFormat="1" applyFont="1" applyFill="1" applyBorder="1" applyAlignment="1">
      <alignment horizontal="center" vertical="center"/>
    </xf>
    <xf numFmtId="3" fontId="11" fillId="12" borderId="12" xfId="0" applyNumberFormat="1" applyFont="1" applyFill="1" applyBorder="1" applyAlignment="1">
      <alignment horizontal="center" vertical="center"/>
    </xf>
    <xf numFmtId="164" fontId="14" fillId="12" borderId="12" xfId="0" applyNumberFormat="1" applyFont="1" applyFill="1" applyBorder="1" applyAlignment="1">
      <alignment horizontal="center" vertical="center"/>
    </xf>
    <xf numFmtId="165" fontId="15" fillId="0" borderId="12" xfId="0" applyNumberFormat="1" applyFont="1" applyBorder="1" applyAlignment="1">
      <alignment horizontal="center"/>
    </xf>
    <xf numFmtId="164" fontId="14" fillId="0" borderId="12" xfId="0" applyNumberFormat="1" applyFont="1" applyBorder="1" applyAlignment="1">
      <alignment horizontal="center"/>
    </xf>
    <xf numFmtId="165" fontId="14" fillId="0" borderId="12" xfId="0" applyNumberFormat="1" applyFont="1" applyBorder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0" fillId="0" borderId="0" xfId="0" applyFont="1" applyAlignment="1"/>
    <xf numFmtId="0" fontId="9" fillId="0" borderId="0" xfId="0" applyFont="1" applyAlignment="1">
      <alignment horizontal="left" vertical="top" wrapText="1"/>
    </xf>
    <xf numFmtId="0" fontId="11" fillId="0" borderId="9" xfId="0" quotePrefix="1" applyFont="1" applyBorder="1" applyAlignment="1">
      <alignment horizontal="center" wrapText="1"/>
    </xf>
    <xf numFmtId="0" fontId="26" fillId="0" borderId="10" xfId="0" applyFont="1" applyBorder="1"/>
    <xf numFmtId="0" fontId="26" fillId="0" borderId="11" xfId="0" applyFont="1" applyBorder="1"/>
    <xf numFmtId="0" fontId="11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4" fillId="3" borderId="9" xfId="0" quotePrefix="1" applyFont="1" applyFill="1" applyBorder="1" applyAlignment="1">
      <alignment horizontal="left" vertical="center" wrapText="1"/>
    </xf>
    <xf numFmtId="0" fontId="26" fillId="0" borderId="13" xfId="0" applyFont="1" applyBorder="1"/>
    <xf numFmtId="0" fontId="14" fillId="0" borderId="9" xfId="0" quotePrefix="1" applyFont="1" applyBorder="1" applyAlignment="1">
      <alignment horizontal="left" vertical="center" wrapText="1"/>
    </xf>
    <xf numFmtId="0" fontId="25" fillId="0" borderId="10" xfId="0" applyFont="1" applyBorder="1"/>
    <xf numFmtId="0" fontId="14" fillId="0" borderId="9" xfId="0" quotePrefix="1" applyFont="1" applyBorder="1" applyAlignment="1">
      <alignment horizontal="left" vertical="center"/>
    </xf>
    <xf numFmtId="0" fontId="25" fillId="0" borderId="13" xfId="0" applyFont="1" applyBorder="1"/>
    <xf numFmtId="0" fontId="8" fillId="2" borderId="5" xfId="0" applyFont="1" applyFill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17" fillId="2" borderId="1" xfId="0" quotePrefix="1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25" fillId="0" borderId="11" xfId="0" applyFont="1" applyBorder="1"/>
    <xf numFmtId="0" fontId="13" fillId="0" borderId="9" xfId="0" applyFont="1" applyBorder="1" applyAlignment="1">
      <alignment horizontal="center" wrapText="1"/>
    </xf>
    <xf numFmtId="0" fontId="14" fillId="3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7" fillId="0" borderId="10" xfId="0" applyFont="1" applyBorder="1"/>
    <xf numFmtId="0" fontId="27" fillId="0" borderId="11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00"/>
  <sheetViews>
    <sheetView tabSelected="1" workbookViewId="0">
      <selection activeCell="K12" sqref="K12"/>
    </sheetView>
  </sheetViews>
  <sheetFormatPr defaultColWidth="14.42578125" defaultRowHeight="15" customHeight="1" x14ac:dyDescent="0.25"/>
  <cols>
    <col min="1" max="5" width="8.7109375" customWidth="1"/>
    <col min="6" max="9" width="25.28515625" customWidth="1"/>
    <col min="10" max="11" width="15.7109375" customWidth="1"/>
    <col min="12" max="31" width="8.7109375" customWidth="1"/>
  </cols>
  <sheetData>
    <row r="1" spans="1:31" ht="42" customHeight="1" x14ac:dyDescent="0.25">
      <c r="B1" s="183" t="s">
        <v>292</v>
      </c>
      <c r="C1" s="178"/>
      <c r="D1" s="178"/>
      <c r="E1" s="178"/>
      <c r="F1" s="178"/>
      <c r="G1" s="178"/>
      <c r="H1" s="178"/>
      <c r="I1" s="178"/>
      <c r="J1" s="178"/>
      <c r="K1" s="179"/>
    </row>
    <row r="2" spans="1:31" ht="15.75" customHeight="1" x14ac:dyDescent="0.25">
      <c r="B2" s="183" t="s">
        <v>0</v>
      </c>
      <c r="C2" s="178"/>
      <c r="D2" s="178"/>
      <c r="E2" s="178"/>
      <c r="F2" s="178"/>
      <c r="G2" s="178"/>
      <c r="H2" s="178"/>
      <c r="I2" s="178"/>
      <c r="J2" s="178"/>
      <c r="K2" s="179"/>
    </row>
    <row r="3" spans="1:31" ht="6.75" customHeight="1" x14ac:dyDescent="0.25">
      <c r="B3" s="184"/>
      <c r="C3" s="178"/>
      <c r="D3" s="179"/>
      <c r="E3" s="1"/>
      <c r="F3" s="1"/>
      <c r="G3" s="1"/>
      <c r="H3" s="1"/>
      <c r="I3" s="2"/>
      <c r="J3" s="2"/>
      <c r="K3" s="3"/>
    </row>
    <row r="4" spans="1:31" ht="18" customHeight="1" x14ac:dyDescent="0.25">
      <c r="B4" s="183" t="s">
        <v>1</v>
      </c>
      <c r="C4" s="178"/>
      <c r="D4" s="178"/>
      <c r="E4" s="178"/>
      <c r="F4" s="178"/>
      <c r="G4" s="178"/>
      <c r="H4" s="178"/>
      <c r="I4" s="178"/>
      <c r="J4" s="178"/>
      <c r="K4" s="179"/>
    </row>
    <row r="5" spans="1:31" ht="18" customHeight="1" x14ac:dyDescent="0.25">
      <c r="B5" s="4"/>
      <c r="C5" s="5"/>
      <c r="D5" s="5"/>
      <c r="E5" s="5"/>
      <c r="F5" s="5"/>
      <c r="G5" s="5"/>
      <c r="H5" s="5"/>
      <c r="I5" s="5"/>
      <c r="J5" s="5"/>
      <c r="K5" s="3"/>
    </row>
    <row r="6" spans="1:31" x14ac:dyDescent="0.25">
      <c r="B6" s="174" t="s">
        <v>2</v>
      </c>
      <c r="C6" s="175"/>
      <c r="D6" s="175"/>
      <c r="E6" s="175"/>
      <c r="F6" s="176"/>
      <c r="G6" s="6"/>
      <c r="H6" s="6"/>
      <c r="I6" s="6"/>
      <c r="J6" s="7"/>
      <c r="K6" s="3"/>
    </row>
    <row r="7" spans="1:31" ht="25.5" x14ac:dyDescent="0.25">
      <c r="B7" s="162" t="s">
        <v>3</v>
      </c>
      <c r="C7" s="171"/>
      <c r="D7" s="171"/>
      <c r="E7" s="171"/>
      <c r="F7" s="180"/>
      <c r="G7" s="8" t="s">
        <v>5</v>
      </c>
      <c r="H7" s="9" t="s">
        <v>4</v>
      </c>
      <c r="I7" s="8" t="s">
        <v>293</v>
      </c>
      <c r="J7" s="9" t="s">
        <v>6</v>
      </c>
      <c r="K7" s="9" t="s">
        <v>7</v>
      </c>
    </row>
    <row r="8" spans="1:31" x14ac:dyDescent="0.25">
      <c r="A8" s="10"/>
      <c r="B8" s="181">
        <v>1</v>
      </c>
      <c r="C8" s="171"/>
      <c r="D8" s="171"/>
      <c r="E8" s="171"/>
      <c r="F8" s="180"/>
      <c r="G8" s="83">
        <v>2</v>
      </c>
      <c r="H8" s="84">
        <v>3</v>
      </c>
      <c r="I8" s="85">
        <v>5</v>
      </c>
      <c r="J8" s="85" t="s">
        <v>8</v>
      </c>
      <c r="K8" s="85" t="s">
        <v>9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x14ac:dyDescent="0.25">
      <c r="B9" s="182" t="s">
        <v>10</v>
      </c>
      <c r="C9" s="171"/>
      <c r="D9" s="171"/>
      <c r="E9" s="171"/>
      <c r="F9" s="173"/>
      <c r="G9" s="150">
        <f>G10+G11</f>
        <v>1311853.55</v>
      </c>
      <c r="H9" s="150">
        <f>H10+H11</f>
        <v>3203739.17</v>
      </c>
      <c r="I9" s="150">
        <f>I10+I11</f>
        <v>1107855.5999999999</v>
      </c>
      <c r="J9" s="87">
        <f t="shared" ref="J9:J10" si="0">I9/G9*100</f>
        <v>84.449639976962359</v>
      </c>
      <c r="K9" s="87">
        <f t="shared" ref="K9:K10" si="1">I9/H9*100</f>
        <v>34.580080999540293</v>
      </c>
    </row>
    <row r="10" spans="1:31" x14ac:dyDescent="0.25">
      <c r="B10" s="166" t="s">
        <v>11</v>
      </c>
      <c r="C10" s="171"/>
      <c r="D10" s="171"/>
      <c r="E10" s="171"/>
      <c r="F10" s="171"/>
      <c r="G10" s="86">
        <v>1311853.55</v>
      </c>
      <c r="H10" s="88">
        <v>3203739.17</v>
      </c>
      <c r="I10" s="86">
        <v>1107855.5999999999</v>
      </c>
      <c r="J10" s="87">
        <f t="shared" si="0"/>
        <v>84.449639976962359</v>
      </c>
      <c r="K10" s="87">
        <f t="shared" si="1"/>
        <v>34.580080999540293</v>
      </c>
    </row>
    <row r="11" spans="1:31" x14ac:dyDescent="0.25">
      <c r="B11" s="172" t="s">
        <v>12</v>
      </c>
      <c r="C11" s="171"/>
      <c r="D11" s="171"/>
      <c r="E11" s="171"/>
      <c r="F11" s="171"/>
      <c r="G11" s="86">
        <v>0</v>
      </c>
      <c r="H11" s="88">
        <v>0</v>
      </c>
      <c r="I11" s="86">
        <v>0</v>
      </c>
      <c r="J11" s="87">
        <v>0</v>
      </c>
      <c r="K11" s="87">
        <v>0</v>
      </c>
    </row>
    <row r="12" spans="1:31" x14ac:dyDescent="0.25">
      <c r="B12" s="11" t="s">
        <v>13</v>
      </c>
      <c r="C12" s="12"/>
      <c r="D12" s="12"/>
      <c r="E12" s="12"/>
      <c r="F12" s="12"/>
      <c r="G12" s="150">
        <f>G13+G14</f>
        <v>1454100.68</v>
      </c>
      <c r="H12" s="150">
        <f>H13+H14</f>
        <v>2973323</v>
      </c>
      <c r="I12" s="150">
        <f>I13+I14</f>
        <v>1302286.25</v>
      </c>
      <c r="J12" s="87">
        <f t="shared" ref="J12:J15" si="2">I12/G12*100</f>
        <v>89.559565435317737</v>
      </c>
      <c r="K12" s="87">
        <f t="shared" ref="K12:K13" si="3">I12/H12*100</f>
        <v>43.799017126629025</v>
      </c>
    </row>
    <row r="13" spans="1:31" x14ac:dyDescent="0.25">
      <c r="B13" s="170" t="s">
        <v>14</v>
      </c>
      <c r="C13" s="171"/>
      <c r="D13" s="171"/>
      <c r="E13" s="171"/>
      <c r="F13" s="171"/>
      <c r="G13" s="86">
        <v>1432847.68</v>
      </c>
      <c r="H13" s="88">
        <v>2960323</v>
      </c>
      <c r="I13" s="86">
        <v>1291227.31</v>
      </c>
      <c r="J13" s="87">
        <f t="shared" si="2"/>
        <v>90.116160148997835</v>
      </c>
      <c r="K13" s="87">
        <f t="shared" si="3"/>
        <v>43.617784613368201</v>
      </c>
    </row>
    <row r="14" spans="1:31" x14ac:dyDescent="0.25">
      <c r="B14" s="172" t="s">
        <v>15</v>
      </c>
      <c r="C14" s="171"/>
      <c r="D14" s="171"/>
      <c r="E14" s="171"/>
      <c r="F14" s="171"/>
      <c r="G14" s="86">
        <v>21253</v>
      </c>
      <c r="H14" s="88">
        <v>13000</v>
      </c>
      <c r="I14" s="86">
        <v>11058.94</v>
      </c>
      <c r="J14" s="87">
        <f t="shared" si="2"/>
        <v>52.034724509481009</v>
      </c>
      <c r="K14" s="87">
        <v>0</v>
      </c>
    </row>
    <row r="15" spans="1:31" x14ac:dyDescent="0.25">
      <c r="B15" s="168" t="s">
        <v>16</v>
      </c>
      <c r="C15" s="171"/>
      <c r="D15" s="171"/>
      <c r="E15" s="171"/>
      <c r="F15" s="173"/>
      <c r="G15" s="151">
        <f>G9-G12</f>
        <v>-142247.12999999989</v>
      </c>
      <c r="H15" s="151">
        <f>H9-H12</f>
        <v>230416.16999999993</v>
      </c>
      <c r="I15" s="151">
        <f>I9-I12</f>
        <v>-194430.65000000014</v>
      </c>
      <c r="J15" s="87">
        <f t="shared" si="2"/>
        <v>136.68511273303039</v>
      </c>
      <c r="K15" s="87">
        <f>I15/H15*100</f>
        <v>-84.382380802527962</v>
      </c>
    </row>
    <row r="16" spans="1:31" ht="18" x14ac:dyDescent="0.25">
      <c r="B16" s="1"/>
      <c r="C16" s="13"/>
      <c r="D16" s="13"/>
      <c r="E16" s="13"/>
      <c r="F16" s="13"/>
      <c r="G16" s="13"/>
      <c r="H16" s="149"/>
      <c r="I16" s="14"/>
      <c r="J16" s="14"/>
      <c r="K16" s="14"/>
    </row>
    <row r="17" spans="1:11" ht="18" customHeight="1" x14ac:dyDescent="0.25">
      <c r="B17" s="174" t="s">
        <v>17</v>
      </c>
      <c r="C17" s="175"/>
      <c r="D17" s="175"/>
      <c r="E17" s="175"/>
      <c r="F17" s="176"/>
      <c r="G17" s="13"/>
      <c r="H17" s="13"/>
      <c r="I17" s="14"/>
      <c r="J17" s="14"/>
      <c r="K17" s="14"/>
    </row>
    <row r="18" spans="1:11" ht="25.5" x14ac:dyDescent="0.25">
      <c r="B18" s="162" t="s">
        <v>3</v>
      </c>
      <c r="C18" s="163"/>
      <c r="D18" s="163"/>
      <c r="E18" s="163"/>
      <c r="F18" s="164"/>
      <c r="G18" s="8" t="s">
        <v>18</v>
      </c>
      <c r="H18" s="9" t="s">
        <v>19</v>
      </c>
      <c r="I18" s="8" t="s">
        <v>20</v>
      </c>
      <c r="J18" s="9" t="s">
        <v>6</v>
      </c>
      <c r="K18" s="9" t="s">
        <v>7</v>
      </c>
    </row>
    <row r="19" spans="1:11" x14ac:dyDescent="0.25">
      <c r="A19" s="10"/>
      <c r="B19" s="165">
        <v>1</v>
      </c>
      <c r="C19" s="163"/>
      <c r="D19" s="163"/>
      <c r="E19" s="163"/>
      <c r="F19" s="164"/>
      <c r="G19" s="90">
        <v>2</v>
      </c>
      <c r="H19" s="9">
        <v>3</v>
      </c>
      <c r="I19" s="9">
        <v>5</v>
      </c>
      <c r="J19" s="9" t="s">
        <v>8</v>
      </c>
      <c r="K19" s="9" t="s">
        <v>21</v>
      </c>
    </row>
    <row r="20" spans="1:11" ht="15.75" customHeight="1" x14ac:dyDescent="0.25">
      <c r="A20" s="10"/>
      <c r="B20" s="166" t="s">
        <v>22</v>
      </c>
      <c r="C20" s="163"/>
      <c r="D20" s="163"/>
      <c r="E20" s="163"/>
      <c r="F20" s="164"/>
      <c r="G20" s="80">
        <v>0</v>
      </c>
      <c r="H20" s="80">
        <v>0</v>
      </c>
      <c r="I20" s="80">
        <v>0</v>
      </c>
      <c r="J20" s="79">
        <v>0</v>
      </c>
      <c r="K20" s="79">
        <v>0</v>
      </c>
    </row>
    <row r="21" spans="1:11" ht="15.75" customHeight="1" x14ac:dyDescent="0.25">
      <c r="A21" s="10"/>
      <c r="B21" s="166" t="s">
        <v>23</v>
      </c>
      <c r="C21" s="163"/>
      <c r="D21" s="163"/>
      <c r="E21" s="163"/>
      <c r="F21" s="163"/>
      <c r="G21" s="80">
        <v>0</v>
      </c>
      <c r="H21" s="80">
        <v>0</v>
      </c>
      <c r="I21" s="80">
        <v>0</v>
      </c>
      <c r="J21" s="79">
        <v>0</v>
      </c>
      <c r="K21" s="79">
        <v>0</v>
      </c>
    </row>
    <row r="22" spans="1:11" ht="15" customHeight="1" x14ac:dyDescent="0.25">
      <c r="A22" s="10"/>
      <c r="B22" s="167" t="s">
        <v>24</v>
      </c>
      <c r="C22" s="163"/>
      <c r="D22" s="163"/>
      <c r="E22" s="163"/>
      <c r="F22" s="164"/>
      <c r="G22" s="152">
        <v>0</v>
      </c>
      <c r="H22" s="152">
        <v>0</v>
      </c>
      <c r="I22" s="152">
        <v>0</v>
      </c>
      <c r="J22" s="153">
        <v>0</v>
      </c>
      <c r="K22" s="153">
        <v>0</v>
      </c>
    </row>
    <row r="23" spans="1:11" ht="15" customHeight="1" x14ac:dyDescent="0.25">
      <c r="A23" s="10"/>
      <c r="B23" s="167" t="s">
        <v>25</v>
      </c>
      <c r="C23" s="163"/>
      <c r="D23" s="163"/>
      <c r="E23" s="163"/>
      <c r="F23" s="164"/>
      <c r="G23" s="154">
        <v>55528.79</v>
      </c>
      <c r="H23" s="154">
        <v>-230416.17</v>
      </c>
      <c r="I23" s="154">
        <v>-232892.63</v>
      </c>
      <c r="J23" s="153">
        <f t="shared" ref="J23:J24" si="4">I23/G23*100</f>
        <v>-419.40879677010787</v>
      </c>
      <c r="K23" s="153">
        <f t="shared" ref="K23:K24" si="5">I23/H23*100</f>
        <v>101.07477700024265</v>
      </c>
    </row>
    <row r="24" spans="1:11" ht="15.75" customHeight="1" x14ac:dyDescent="0.25">
      <c r="A24" s="10"/>
      <c r="B24" s="168" t="s">
        <v>26</v>
      </c>
      <c r="C24" s="163"/>
      <c r="D24" s="163"/>
      <c r="E24" s="163"/>
      <c r="F24" s="169"/>
      <c r="G24" s="152">
        <f>G23+G15</f>
        <v>-86718.33999999988</v>
      </c>
      <c r="H24" s="152">
        <f>H23+H15</f>
        <v>0</v>
      </c>
      <c r="I24" s="152">
        <f>I15+I23</f>
        <v>-427323.28000000014</v>
      </c>
      <c r="J24" s="153">
        <f t="shared" si="4"/>
        <v>492.77151753596843</v>
      </c>
      <c r="K24" s="153" t="e">
        <f t="shared" si="5"/>
        <v>#DIV/0!</v>
      </c>
    </row>
    <row r="25" spans="1:11" ht="15.75" customHeight="1" x14ac:dyDescent="0.25">
      <c r="B25" s="15"/>
      <c r="C25" s="16"/>
      <c r="D25" s="16"/>
      <c r="E25" s="16"/>
      <c r="F25" s="16"/>
      <c r="G25" s="17"/>
      <c r="H25" s="158"/>
      <c r="I25" s="17"/>
      <c r="J25" s="17"/>
      <c r="K25" s="3"/>
    </row>
    <row r="26" spans="1:11" ht="15.75" customHeight="1" x14ac:dyDescent="0.25">
      <c r="B26" s="177" t="s">
        <v>27</v>
      </c>
      <c r="C26" s="178"/>
      <c r="D26" s="178"/>
      <c r="E26" s="178"/>
      <c r="F26" s="178"/>
      <c r="G26" s="178"/>
      <c r="H26" s="178"/>
      <c r="I26" s="178"/>
      <c r="J26" s="178"/>
      <c r="K26" s="179"/>
    </row>
    <row r="27" spans="1:11" ht="15.75" customHeight="1" x14ac:dyDescent="0.25">
      <c r="B27" s="18"/>
      <c r="C27" s="19"/>
      <c r="D27" s="19"/>
      <c r="E27" s="19"/>
      <c r="F27" s="19"/>
      <c r="G27" s="20"/>
      <c r="H27" s="20"/>
      <c r="I27" s="20"/>
      <c r="J27" s="20"/>
    </row>
    <row r="28" spans="1:11" ht="15" customHeight="1" x14ac:dyDescent="0.25">
      <c r="B28" s="159" t="s">
        <v>28</v>
      </c>
      <c r="C28" s="160"/>
      <c r="D28" s="160"/>
      <c r="E28" s="160"/>
      <c r="F28" s="160"/>
      <c r="G28" s="160"/>
      <c r="H28" s="160"/>
      <c r="I28" s="160"/>
      <c r="J28" s="160"/>
      <c r="K28" s="160"/>
    </row>
    <row r="29" spans="1:11" ht="15.75" customHeight="1" x14ac:dyDescent="0.25">
      <c r="B29" s="159" t="s">
        <v>29</v>
      </c>
      <c r="C29" s="160"/>
      <c r="D29" s="160"/>
      <c r="E29" s="160"/>
      <c r="F29" s="160"/>
      <c r="G29" s="160"/>
      <c r="H29" s="160"/>
      <c r="I29" s="160"/>
      <c r="J29" s="160"/>
      <c r="K29" s="160"/>
    </row>
    <row r="30" spans="1:11" ht="15" customHeight="1" x14ac:dyDescent="0.25">
      <c r="B30" s="159" t="s">
        <v>30</v>
      </c>
      <c r="C30" s="160"/>
      <c r="D30" s="160"/>
      <c r="E30" s="160"/>
      <c r="F30" s="160"/>
      <c r="G30" s="160"/>
      <c r="H30" s="160"/>
      <c r="I30" s="160"/>
      <c r="J30" s="160"/>
      <c r="K30" s="160"/>
    </row>
    <row r="31" spans="1:11" ht="36.75" customHeight="1" x14ac:dyDescent="0.25">
      <c r="B31" s="160"/>
      <c r="C31" s="160"/>
      <c r="D31" s="160"/>
      <c r="E31" s="160"/>
      <c r="F31" s="160"/>
      <c r="G31" s="160"/>
      <c r="H31" s="160"/>
      <c r="I31" s="160"/>
      <c r="J31" s="160"/>
      <c r="K31" s="160"/>
    </row>
    <row r="32" spans="1:11" ht="15" customHeight="1" x14ac:dyDescent="0.25">
      <c r="B32" s="161" t="s">
        <v>31</v>
      </c>
      <c r="C32" s="160"/>
      <c r="D32" s="160"/>
      <c r="E32" s="160"/>
      <c r="F32" s="160"/>
      <c r="G32" s="160"/>
      <c r="H32" s="160"/>
      <c r="I32" s="160"/>
      <c r="J32" s="160"/>
      <c r="K32" s="160"/>
    </row>
    <row r="33" spans="2:11" ht="15.75" customHeight="1" x14ac:dyDescent="0.25">
      <c r="B33" s="160"/>
      <c r="C33" s="160"/>
      <c r="D33" s="160"/>
      <c r="E33" s="160"/>
      <c r="F33" s="160"/>
      <c r="G33" s="160"/>
      <c r="H33" s="160"/>
      <c r="I33" s="160"/>
      <c r="J33" s="160"/>
      <c r="K33" s="160"/>
    </row>
    <row r="34" spans="2:11" ht="15.75" customHeight="1" x14ac:dyDescent="0.25"/>
    <row r="35" spans="2:11" ht="15.75" customHeight="1" x14ac:dyDescent="0.25"/>
    <row r="36" spans="2:11" ht="15.75" customHeight="1" x14ac:dyDescent="0.25"/>
    <row r="37" spans="2:11" ht="15.75" customHeight="1" x14ac:dyDescent="0.25"/>
    <row r="38" spans="2:11" ht="15.75" customHeight="1" x14ac:dyDescent="0.25"/>
    <row r="39" spans="2:11" ht="15.75" customHeight="1" x14ac:dyDescent="0.25"/>
    <row r="40" spans="2:11" ht="15.75" customHeight="1" x14ac:dyDescent="0.25"/>
    <row r="41" spans="2:11" ht="15.75" customHeight="1" x14ac:dyDescent="0.25"/>
    <row r="42" spans="2:11" ht="15.75" customHeight="1" x14ac:dyDescent="0.25"/>
    <row r="43" spans="2:11" ht="15.75" customHeight="1" x14ac:dyDescent="0.25"/>
    <row r="44" spans="2:11" ht="15.75" customHeight="1" x14ac:dyDescent="0.25"/>
    <row r="45" spans="2:11" ht="15.75" customHeight="1" x14ac:dyDescent="0.25"/>
    <row r="46" spans="2:11" ht="15.75" customHeight="1" x14ac:dyDescent="0.25"/>
    <row r="47" spans="2:11" ht="15.75" customHeight="1" x14ac:dyDescent="0.25"/>
    <row r="48" spans="2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B1:K1"/>
    <mergeCell ref="B2:K2"/>
    <mergeCell ref="B3:D3"/>
    <mergeCell ref="B4:K4"/>
    <mergeCell ref="B6:F6"/>
    <mergeCell ref="B7:F7"/>
    <mergeCell ref="B8:F8"/>
    <mergeCell ref="B9:F9"/>
    <mergeCell ref="B10:F10"/>
    <mergeCell ref="B11:F11"/>
    <mergeCell ref="B13:F13"/>
    <mergeCell ref="B14:F14"/>
    <mergeCell ref="B15:F15"/>
    <mergeCell ref="B17:F17"/>
    <mergeCell ref="B26:K26"/>
    <mergeCell ref="B28:K28"/>
    <mergeCell ref="B29:K29"/>
    <mergeCell ref="B30:K31"/>
    <mergeCell ref="B32:K33"/>
    <mergeCell ref="B18:F18"/>
    <mergeCell ref="B19:F19"/>
    <mergeCell ref="B20:F20"/>
    <mergeCell ref="B21:F21"/>
    <mergeCell ref="B22:F22"/>
    <mergeCell ref="B23:F23"/>
    <mergeCell ref="B24:F24"/>
  </mergeCells>
  <pageMargins left="0.7" right="0.7" top="0.75" bottom="0.75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zoomScaleNormal="100" workbookViewId="0">
      <selection activeCell="L50" sqref="L50"/>
    </sheetView>
  </sheetViews>
  <sheetFormatPr defaultColWidth="14.42578125" defaultRowHeight="15" customHeight="1" x14ac:dyDescent="0.25"/>
  <cols>
    <col min="1" max="1" width="8.7109375" customWidth="1"/>
    <col min="2" max="2" width="7.42578125" customWidth="1"/>
    <col min="3" max="3" width="8.42578125" customWidth="1"/>
    <col min="4" max="5" width="5.42578125" customWidth="1"/>
    <col min="6" max="6" width="69.7109375" customWidth="1"/>
    <col min="7" max="7" width="20.85546875" customWidth="1"/>
    <col min="8" max="8" width="22.140625" customWidth="1"/>
    <col min="9" max="9" width="22" customWidth="1"/>
    <col min="10" max="11" width="15.7109375" customWidth="1"/>
    <col min="12" max="26" width="8.7109375" customWidth="1"/>
  </cols>
  <sheetData>
    <row r="1" spans="2:11" ht="18" customHeight="1" x14ac:dyDescent="0.25">
      <c r="B1" s="21"/>
      <c r="C1" s="21"/>
      <c r="D1" s="21"/>
      <c r="E1" s="21"/>
      <c r="F1" s="21"/>
      <c r="G1" s="21"/>
      <c r="H1" s="21"/>
      <c r="I1" s="21"/>
      <c r="J1" s="22"/>
      <c r="K1" s="23"/>
    </row>
    <row r="2" spans="2:11" ht="15.75" customHeight="1" x14ac:dyDescent="0.25">
      <c r="B2" s="188" t="s">
        <v>0</v>
      </c>
      <c r="C2" s="160"/>
      <c r="D2" s="160"/>
      <c r="E2" s="160"/>
      <c r="F2" s="160"/>
      <c r="G2" s="160"/>
      <c r="H2" s="160"/>
      <c r="I2" s="160"/>
      <c r="J2" s="160"/>
      <c r="K2" s="160"/>
    </row>
    <row r="3" spans="2:11" ht="18" x14ac:dyDescent="0.25">
      <c r="B3" s="21"/>
      <c r="C3" s="21"/>
      <c r="D3" s="21"/>
      <c r="E3" s="21"/>
      <c r="F3" s="21"/>
      <c r="G3" s="21"/>
      <c r="H3" s="21"/>
      <c r="I3" s="24"/>
      <c r="J3" s="25"/>
      <c r="K3" s="23"/>
    </row>
    <row r="4" spans="2:11" ht="18" customHeight="1" x14ac:dyDescent="0.25">
      <c r="B4" s="188" t="s">
        <v>32</v>
      </c>
      <c r="C4" s="160"/>
      <c r="D4" s="160"/>
      <c r="E4" s="160"/>
      <c r="F4" s="160"/>
      <c r="G4" s="160"/>
      <c r="H4" s="160"/>
      <c r="I4" s="160"/>
      <c r="J4" s="160"/>
      <c r="K4" s="160"/>
    </row>
    <row r="5" spans="2:11" ht="18" x14ac:dyDescent="0.25">
      <c r="B5" s="21"/>
      <c r="C5" s="21"/>
      <c r="D5" s="21"/>
      <c r="E5" s="21"/>
      <c r="F5" s="21"/>
      <c r="G5" s="21"/>
      <c r="H5" s="21"/>
      <c r="I5" s="24"/>
      <c r="J5" s="25"/>
      <c r="K5" s="23"/>
    </row>
    <row r="6" spans="2:11" ht="15.75" customHeight="1" x14ac:dyDescent="0.25">
      <c r="B6" s="188" t="s">
        <v>33</v>
      </c>
      <c r="C6" s="160"/>
      <c r="D6" s="160"/>
      <c r="E6" s="160"/>
      <c r="F6" s="160"/>
      <c r="G6" s="160"/>
      <c r="H6" s="160"/>
      <c r="I6" s="160"/>
      <c r="J6" s="160"/>
      <c r="K6" s="160"/>
    </row>
    <row r="7" spans="2:11" ht="18" x14ac:dyDescent="0.25">
      <c r="B7" s="21"/>
      <c r="C7" s="21"/>
      <c r="D7" s="21"/>
      <c r="E7" s="21"/>
      <c r="F7" s="21"/>
      <c r="G7" s="21"/>
      <c r="H7" s="21"/>
      <c r="I7" s="24"/>
      <c r="J7" s="25"/>
      <c r="K7" s="23"/>
    </row>
    <row r="8" spans="2:11" ht="51" x14ac:dyDescent="0.25">
      <c r="B8" s="185" t="s">
        <v>3</v>
      </c>
      <c r="C8" s="186"/>
      <c r="D8" s="186"/>
      <c r="E8" s="186"/>
      <c r="F8" s="187"/>
      <c r="G8" s="26" t="s">
        <v>5</v>
      </c>
      <c r="H8" s="26" t="s">
        <v>34</v>
      </c>
      <c r="I8" s="26" t="s">
        <v>293</v>
      </c>
      <c r="J8" s="27" t="s">
        <v>6</v>
      </c>
      <c r="K8" s="27" t="s">
        <v>7</v>
      </c>
    </row>
    <row r="9" spans="2:11" ht="16.5" customHeight="1" x14ac:dyDescent="0.25">
      <c r="B9" s="185">
        <v>1</v>
      </c>
      <c r="C9" s="186"/>
      <c r="D9" s="186"/>
      <c r="E9" s="186"/>
      <c r="F9" s="187"/>
      <c r="G9" s="26">
        <v>5</v>
      </c>
      <c r="H9" s="26">
        <v>3</v>
      </c>
      <c r="I9" s="26">
        <v>5</v>
      </c>
      <c r="J9" s="27" t="s">
        <v>8</v>
      </c>
      <c r="K9" s="27" t="s">
        <v>21</v>
      </c>
    </row>
    <row r="10" spans="2:11" x14ac:dyDescent="0.25">
      <c r="B10" s="28"/>
      <c r="C10" s="28"/>
      <c r="D10" s="28"/>
      <c r="E10" s="28"/>
      <c r="F10" s="28" t="s">
        <v>35</v>
      </c>
      <c r="G10" s="82">
        <f>G11+G44</f>
        <v>1311853.55</v>
      </c>
      <c r="H10" s="95">
        <f>H11+H44</f>
        <v>3203739.17</v>
      </c>
      <c r="I10" s="82">
        <f>I11+I44</f>
        <v>1107855.5999999999</v>
      </c>
      <c r="J10" s="93">
        <f t="shared" ref="J10:J12" si="0">I10/G10*100</f>
        <v>84.449639976962359</v>
      </c>
      <c r="K10" s="93">
        <f t="shared" ref="K10:K12" si="1">I10/H10*100</f>
        <v>34.580080999540293</v>
      </c>
    </row>
    <row r="11" spans="2:11" ht="15.75" customHeight="1" x14ac:dyDescent="0.25">
      <c r="B11" s="28">
        <v>6</v>
      </c>
      <c r="C11" s="28"/>
      <c r="D11" s="28"/>
      <c r="E11" s="28"/>
      <c r="F11" s="28" t="s">
        <v>36</v>
      </c>
      <c r="G11" s="82">
        <f>G12+G26+G32+G35+G40</f>
        <v>1311853.55</v>
      </c>
      <c r="H11" s="95">
        <f t="shared" ref="H11" si="2">H12+H26+H32+H35+H40</f>
        <v>3203739.17</v>
      </c>
      <c r="I11" s="82">
        <f>I12+I26+I32+I35+I40</f>
        <v>1107855.5999999999</v>
      </c>
      <c r="J11" s="93">
        <f t="shared" si="0"/>
        <v>84.449639976962359</v>
      </c>
      <c r="K11" s="93">
        <f t="shared" si="1"/>
        <v>34.580080999540293</v>
      </c>
    </row>
    <row r="12" spans="2:11" ht="18" customHeight="1" x14ac:dyDescent="0.25">
      <c r="B12" s="29"/>
      <c r="C12" s="30">
        <v>63</v>
      </c>
      <c r="D12" s="30"/>
      <c r="E12" s="30"/>
      <c r="F12" s="31" t="s">
        <v>37</v>
      </c>
      <c r="G12" s="96">
        <f>G13+G15+G17+G20+G23</f>
        <v>1195753.52</v>
      </c>
      <c r="H12" s="95">
        <v>2970061.98</v>
      </c>
      <c r="I12" s="96">
        <f>I13+I15+I17+I20+I23</f>
        <v>1013945.34</v>
      </c>
      <c r="J12" s="93">
        <f t="shared" si="0"/>
        <v>84.795513710885828</v>
      </c>
      <c r="K12" s="93">
        <f t="shared" si="1"/>
        <v>34.138861304167129</v>
      </c>
    </row>
    <row r="13" spans="2:11" ht="18" customHeight="1" x14ac:dyDescent="0.25">
      <c r="B13" s="29"/>
      <c r="C13" s="30"/>
      <c r="D13" s="30">
        <v>632</v>
      </c>
      <c r="E13" s="30"/>
      <c r="F13" s="31" t="s">
        <v>38</v>
      </c>
      <c r="G13" s="97">
        <f>G14</f>
        <v>0</v>
      </c>
      <c r="H13" s="98">
        <v>0</v>
      </c>
      <c r="I13" s="97">
        <f>I14</f>
        <v>0</v>
      </c>
      <c r="J13" s="93">
        <v>0</v>
      </c>
      <c r="K13" s="93">
        <v>0</v>
      </c>
    </row>
    <row r="14" spans="2:11" ht="18" customHeight="1" x14ac:dyDescent="0.25">
      <c r="B14" s="29"/>
      <c r="C14" s="30"/>
      <c r="D14" s="30"/>
      <c r="E14" s="30">
        <v>6323</v>
      </c>
      <c r="F14" s="31" t="s">
        <v>39</v>
      </c>
      <c r="G14" s="97">
        <v>0</v>
      </c>
      <c r="H14" s="98">
        <v>0</v>
      </c>
      <c r="I14" s="97">
        <v>0</v>
      </c>
      <c r="J14" s="93">
        <v>0</v>
      </c>
      <c r="K14" s="93">
        <v>0</v>
      </c>
    </row>
    <row r="15" spans="2:11" ht="18" customHeight="1" x14ac:dyDescent="0.25">
      <c r="B15" s="28"/>
      <c r="C15" s="31"/>
      <c r="D15" s="31">
        <v>634</v>
      </c>
      <c r="E15" s="31"/>
      <c r="F15" s="31" t="s">
        <v>40</v>
      </c>
      <c r="G15" s="99">
        <f>G16</f>
        <v>0</v>
      </c>
      <c r="H15" s="98">
        <v>0</v>
      </c>
      <c r="I15" s="99">
        <f>I16</f>
        <v>0</v>
      </c>
      <c r="J15" s="93">
        <v>0</v>
      </c>
      <c r="K15" s="93">
        <v>0</v>
      </c>
    </row>
    <row r="16" spans="2:11" ht="18" customHeight="1" x14ac:dyDescent="0.25">
      <c r="B16" s="32"/>
      <c r="C16" s="32"/>
      <c r="D16" s="32"/>
      <c r="E16" s="32">
        <v>6341</v>
      </c>
      <c r="F16" s="33" t="s">
        <v>41</v>
      </c>
      <c r="G16" s="99">
        <v>0</v>
      </c>
      <c r="H16" s="98">
        <v>0</v>
      </c>
      <c r="I16" s="99">
        <v>0</v>
      </c>
      <c r="J16" s="93">
        <v>0</v>
      </c>
      <c r="K16" s="93">
        <v>0</v>
      </c>
    </row>
    <row r="17" spans="2:11" ht="18" customHeight="1" x14ac:dyDescent="0.25">
      <c r="B17" s="32"/>
      <c r="C17" s="32"/>
      <c r="D17" s="32">
        <v>636</v>
      </c>
      <c r="E17" s="32"/>
      <c r="F17" s="33" t="s">
        <v>42</v>
      </c>
      <c r="G17" s="99">
        <f>G18+G19</f>
        <v>1119533.52</v>
      </c>
      <c r="H17" s="98">
        <f>H18+H19</f>
        <v>2847608.44</v>
      </c>
      <c r="I17" s="99">
        <f>I18+I19</f>
        <v>1013945.34</v>
      </c>
      <c r="J17" s="93">
        <f t="shared" ref="J17:J18" si="3">I17/G17*100</f>
        <v>90.568555732033815</v>
      </c>
      <c r="K17" s="93">
        <f>I17/H17*100</f>
        <v>35.606908792558571</v>
      </c>
    </row>
    <row r="18" spans="2:11" ht="18" customHeight="1" x14ac:dyDescent="0.25">
      <c r="B18" s="32"/>
      <c r="C18" s="32"/>
      <c r="D18" s="34"/>
      <c r="E18" s="34">
        <v>6361</v>
      </c>
      <c r="F18" s="35" t="s">
        <v>43</v>
      </c>
      <c r="G18" s="99">
        <v>1119339.07</v>
      </c>
      <c r="H18" s="98">
        <v>2847608.44</v>
      </c>
      <c r="I18" s="99">
        <v>1013945.34</v>
      </c>
      <c r="J18" s="93">
        <f t="shared" si="3"/>
        <v>90.5842891734316</v>
      </c>
      <c r="K18" s="93">
        <v>0</v>
      </c>
    </row>
    <row r="19" spans="2:11" ht="18" customHeight="1" x14ac:dyDescent="0.25">
      <c r="B19" s="32"/>
      <c r="C19" s="32"/>
      <c r="D19" s="34"/>
      <c r="E19" s="34">
        <v>6362</v>
      </c>
      <c r="F19" s="35" t="s">
        <v>44</v>
      </c>
      <c r="G19" s="99">
        <v>194.45</v>
      </c>
      <c r="H19" s="98">
        <v>0</v>
      </c>
      <c r="I19" s="99">
        <v>0</v>
      </c>
      <c r="J19" s="93">
        <v>0</v>
      </c>
      <c r="K19" s="93">
        <v>0</v>
      </c>
    </row>
    <row r="20" spans="2:11" ht="18" customHeight="1" x14ac:dyDescent="0.25">
      <c r="B20" s="32"/>
      <c r="C20" s="32"/>
      <c r="D20" s="34">
        <v>638</v>
      </c>
      <c r="E20" s="34"/>
      <c r="F20" s="35" t="s">
        <v>45</v>
      </c>
      <c r="G20" s="99">
        <f>G21+G22</f>
        <v>76220</v>
      </c>
      <c r="H20" s="98">
        <f>H21+H22</f>
        <v>122453.54</v>
      </c>
      <c r="I20" s="99">
        <f>I21+I22</f>
        <v>0</v>
      </c>
      <c r="J20" s="93">
        <f t="shared" ref="J20:J21" si="4">I20/G20*100</f>
        <v>0</v>
      </c>
      <c r="K20" s="93">
        <f>I20/H20*100</f>
        <v>0</v>
      </c>
    </row>
    <row r="21" spans="2:11" ht="18" customHeight="1" x14ac:dyDescent="0.25">
      <c r="B21" s="32"/>
      <c r="C21" s="32"/>
      <c r="D21" s="34"/>
      <c r="E21" s="34">
        <v>6381</v>
      </c>
      <c r="F21" s="35" t="s">
        <v>46</v>
      </c>
      <c r="G21" s="99">
        <v>76220</v>
      </c>
      <c r="H21" s="98">
        <v>122453.54</v>
      </c>
      <c r="I21" s="99">
        <v>0</v>
      </c>
      <c r="J21" s="93">
        <f t="shared" si="4"/>
        <v>0</v>
      </c>
      <c r="K21" s="93">
        <v>0</v>
      </c>
    </row>
    <row r="22" spans="2:11" ht="18" customHeight="1" x14ac:dyDescent="0.25">
      <c r="B22" s="32"/>
      <c r="C22" s="32"/>
      <c r="D22" s="34"/>
      <c r="E22" s="34">
        <v>6382</v>
      </c>
      <c r="F22" s="35" t="s">
        <v>47</v>
      </c>
      <c r="G22" s="99">
        <v>0</v>
      </c>
      <c r="H22" s="98">
        <v>0</v>
      </c>
      <c r="I22" s="99">
        <v>0</v>
      </c>
      <c r="J22" s="93">
        <v>0</v>
      </c>
      <c r="K22" s="93">
        <v>0</v>
      </c>
    </row>
    <row r="23" spans="2:11" ht="18" customHeight="1" x14ac:dyDescent="0.25">
      <c r="B23" s="32"/>
      <c r="C23" s="32"/>
      <c r="D23" s="34">
        <v>639</v>
      </c>
      <c r="E23" s="34"/>
      <c r="F23" s="35" t="s">
        <v>48</v>
      </c>
      <c r="G23" s="99">
        <f>G24+G25</f>
        <v>0</v>
      </c>
      <c r="H23" s="98">
        <v>0</v>
      </c>
      <c r="I23" s="99">
        <f>I24+I25</f>
        <v>0</v>
      </c>
      <c r="J23" s="93" t="e">
        <f t="shared" ref="J23:J24" si="5">I23/G23*100</f>
        <v>#DIV/0!</v>
      </c>
      <c r="K23" s="93" t="e">
        <f>I23/H23*100</f>
        <v>#DIV/0!</v>
      </c>
    </row>
    <row r="24" spans="2:11" ht="18" customHeight="1" x14ac:dyDescent="0.25">
      <c r="B24" s="32"/>
      <c r="C24" s="32"/>
      <c r="D24" s="34"/>
      <c r="E24" s="34">
        <v>6393</v>
      </c>
      <c r="F24" s="35" t="s">
        <v>49</v>
      </c>
      <c r="G24" s="99">
        <v>0</v>
      </c>
      <c r="H24" s="98">
        <v>0</v>
      </c>
      <c r="I24" s="99">
        <v>0</v>
      </c>
      <c r="J24" s="93" t="e">
        <f t="shared" si="5"/>
        <v>#DIV/0!</v>
      </c>
      <c r="K24" s="93">
        <v>0</v>
      </c>
    </row>
    <row r="25" spans="2:11" ht="18" customHeight="1" x14ac:dyDescent="0.25">
      <c r="B25" s="32"/>
      <c r="C25" s="32"/>
      <c r="D25" s="34"/>
      <c r="E25" s="34">
        <v>6394</v>
      </c>
      <c r="F25" s="35" t="s">
        <v>50</v>
      </c>
      <c r="G25" s="99">
        <v>0</v>
      </c>
      <c r="H25" s="98">
        <v>0</v>
      </c>
      <c r="I25" s="99">
        <v>0</v>
      </c>
      <c r="J25" s="93">
        <v>0</v>
      </c>
      <c r="K25" s="93">
        <v>0</v>
      </c>
    </row>
    <row r="26" spans="2:11" ht="18" customHeight="1" x14ac:dyDescent="0.25">
      <c r="B26" s="32"/>
      <c r="C26" s="32">
        <v>64</v>
      </c>
      <c r="D26" s="34"/>
      <c r="E26" s="34"/>
      <c r="F26" s="35" t="s">
        <v>51</v>
      </c>
      <c r="G26" s="82">
        <f>G27+G30</f>
        <v>0.28000000000000003</v>
      </c>
      <c r="H26" s="95">
        <v>0</v>
      </c>
      <c r="I26" s="82">
        <f>I27+I30</f>
        <v>0</v>
      </c>
      <c r="J26" s="93">
        <f t="shared" ref="J26:J28" si="6">I26/G26*100</f>
        <v>0</v>
      </c>
      <c r="K26" s="93">
        <v>0</v>
      </c>
    </row>
    <row r="27" spans="2:11" ht="18" customHeight="1" x14ac:dyDescent="0.25">
      <c r="B27" s="32"/>
      <c r="C27" s="32"/>
      <c r="D27" s="34">
        <v>641</v>
      </c>
      <c r="E27" s="34"/>
      <c r="F27" s="35" t="s">
        <v>52</v>
      </c>
      <c r="G27" s="99">
        <f>G28+G29</f>
        <v>0.28000000000000003</v>
      </c>
      <c r="H27" s="98">
        <v>0</v>
      </c>
      <c r="I27" s="99">
        <f>I28+I29</f>
        <v>0</v>
      </c>
      <c r="J27" s="93">
        <f t="shared" si="6"/>
        <v>0</v>
      </c>
      <c r="K27" s="93">
        <v>0</v>
      </c>
    </row>
    <row r="28" spans="2:11" ht="18" customHeight="1" x14ac:dyDescent="0.25">
      <c r="B28" s="32"/>
      <c r="C28" s="32"/>
      <c r="D28" s="34"/>
      <c r="E28" s="34">
        <v>6413</v>
      </c>
      <c r="F28" s="35" t="s">
        <v>53</v>
      </c>
      <c r="G28" s="99">
        <v>0.28000000000000003</v>
      </c>
      <c r="H28" s="98">
        <v>0</v>
      </c>
      <c r="I28" s="99">
        <v>0</v>
      </c>
      <c r="J28" s="93">
        <f t="shared" si="6"/>
        <v>0</v>
      </c>
      <c r="K28" s="93">
        <v>0</v>
      </c>
    </row>
    <row r="29" spans="2:11" ht="18" customHeight="1" x14ac:dyDescent="0.25">
      <c r="B29" s="32"/>
      <c r="C29" s="32"/>
      <c r="D29" s="34"/>
      <c r="E29" s="34">
        <v>6415</v>
      </c>
      <c r="F29" s="35" t="s">
        <v>54</v>
      </c>
      <c r="G29" s="99">
        <v>0</v>
      </c>
      <c r="H29" s="98">
        <v>0</v>
      </c>
      <c r="I29" s="99">
        <v>0</v>
      </c>
      <c r="J29" s="93">
        <v>0</v>
      </c>
      <c r="K29" s="93">
        <v>0</v>
      </c>
    </row>
    <row r="30" spans="2:11" ht="18" customHeight="1" x14ac:dyDescent="0.25">
      <c r="B30" s="32"/>
      <c r="C30" s="32"/>
      <c r="D30" s="34">
        <v>642</v>
      </c>
      <c r="E30" s="34"/>
      <c r="F30" s="35" t="s">
        <v>55</v>
      </c>
      <c r="G30" s="99">
        <f>G31</f>
        <v>0</v>
      </c>
      <c r="H30" s="98">
        <v>0</v>
      </c>
      <c r="I30" s="99">
        <f>I31</f>
        <v>0</v>
      </c>
      <c r="J30" s="93">
        <v>0</v>
      </c>
      <c r="K30" s="93">
        <v>0</v>
      </c>
    </row>
    <row r="31" spans="2:11" ht="16.5" customHeight="1" x14ac:dyDescent="0.25">
      <c r="B31" s="32"/>
      <c r="C31" s="32"/>
      <c r="D31" s="34"/>
      <c r="E31" s="34">
        <v>6429</v>
      </c>
      <c r="F31" s="35" t="s">
        <v>56</v>
      </c>
      <c r="G31" s="99">
        <v>0</v>
      </c>
      <c r="H31" s="98">
        <v>0</v>
      </c>
      <c r="I31" s="99">
        <v>0</v>
      </c>
      <c r="J31" s="93">
        <v>0</v>
      </c>
      <c r="K31" s="93">
        <v>0</v>
      </c>
    </row>
    <row r="32" spans="2:11" ht="26.25" customHeight="1" x14ac:dyDescent="0.25">
      <c r="B32" s="32"/>
      <c r="C32" s="32">
        <v>65</v>
      </c>
      <c r="D32" s="34"/>
      <c r="E32" s="34"/>
      <c r="F32" s="35" t="s">
        <v>57</v>
      </c>
      <c r="G32" s="82">
        <f>G33</f>
        <v>1067.04</v>
      </c>
      <c r="H32" s="95">
        <v>30000</v>
      </c>
      <c r="I32" s="82">
        <f>I33</f>
        <v>729.08</v>
      </c>
      <c r="J32" s="93">
        <f t="shared" ref="J32:J42" si="7">I32/G32*100</f>
        <v>68.327335432598602</v>
      </c>
      <c r="K32" s="93">
        <f t="shared" ref="K32:K33" si="8">I32/H32*100</f>
        <v>2.4302666666666668</v>
      </c>
    </row>
    <row r="33" spans="1:26" ht="18" customHeight="1" x14ac:dyDescent="0.25">
      <c r="B33" s="32"/>
      <c r="C33" s="32"/>
      <c r="D33" s="34">
        <v>652</v>
      </c>
      <c r="E33" s="34"/>
      <c r="F33" s="35" t="s">
        <v>58</v>
      </c>
      <c r="G33" s="99">
        <f>G34</f>
        <v>1067.04</v>
      </c>
      <c r="H33" s="98">
        <f t="shared" ref="H33" si="9">H34</f>
        <v>30000</v>
      </c>
      <c r="I33" s="99">
        <f>I34</f>
        <v>729.08</v>
      </c>
      <c r="J33" s="93">
        <f t="shared" si="7"/>
        <v>68.327335432598602</v>
      </c>
      <c r="K33" s="93">
        <f t="shared" si="8"/>
        <v>2.4302666666666668</v>
      </c>
    </row>
    <row r="34" spans="1:26" ht="18" customHeight="1" x14ac:dyDescent="0.25">
      <c r="B34" s="32"/>
      <c r="C34" s="32"/>
      <c r="D34" s="34"/>
      <c r="E34" s="34">
        <v>6526</v>
      </c>
      <c r="F34" s="35" t="s">
        <v>59</v>
      </c>
      <c r="G34" s="99">
        <v>1067.04</v>
      </c>
      <c r="H34" s="98">
        <v>30000</v>
      </c>
      <c r="I34" s="99">
        <v>729.08</v>
      </c>
      <c r="J34" s="93">
        <f t="shared" si="7"/>
        <v>68.327335432598602</v>
      </c>
      <c r="K34" s="93">
        <v>0</v>
      </c>
    </row>
    <row r="35" spans="1:26" ht="18" customHeight="1" x14ac:dyDescent="0.25">
      <c r="B35" s="32"/>
      <c r="C35" s="32">
        <v>66</v>
      </c>
      <c r="D35" s="34"/>
      <c r="E35" s="34"/>
      <c r="F35" s="35" t="s">
        <v>60</v>
      </c>
      <c r="G35" s="82">
        <f>G36+G38</f>
        <v>4583.0600000000004</v>
      </c>
      <c r="H35" s="95">
        <v>11574.19</v>
      </c>
      <c r="I35" s="82">
        <f>I36+I38</f>
        <v>4653.88</v>
      </c>
      <c r="J35" s="93">
        <f t="shared" si="7"/>
        <v>101.54525578979982</v>
      </c>
      <c r="K35" s="93">
        <f t="shared" ref="K35:K36" si="10">I35/H35*100</f>
        <v>40.209120465449416</v>
      </c>
    </row>
    <row r="36" spans="1:26" ht="18" customHeight="1" x14ac:dyDescent="0.25">
      <c r="B36" s="32"/>
      <c r="C36" s="36"/>
      <c r="D36" s="34">
        <v>661</v>
      </c>
      <c r="E36" s="34"/>
      <c r="F36" s="35" t="s">
        <v>61</v>
      </c>
      <c r="G36" s="99">
        <f>G37</f>
        <v>1431.18</v>
      </c>
      <c r="H36" s="98">
        <f>H37</f>
        <v>8574.19</v>
      </c>
      <c r="I36" s="99">
        <f>I37</f>
        <v>948.91</v>
      </c>
      <c r="J36" s="93">
        <f t="shared" si="7"/>
        <v>66.302631395072595</v>
      </c>
      <c r="K36" s="93">
        <f t="shared" si="10"/>
        <v>11.067051231661532</v>
      </c>
    </row>
    <row r="37" spans="1:26" ht="18" customHeight="1" x14ac:dyDescent="0.25">
      <c r="B37" s="32"/>
      <c r="C37" s="36"/>
      <c r="D37" s="34"/>
      <c r="E37" s="34">
        <v>6615</v>
      </c>
      <c r="F37" s="35" t="s">
        <v>62</v>
      </c>
      <c r="G37" s="99">
        <v>1431.18</v>
      </c>
      <c r="H37" s="98">
        <v>8574.19</v>
      </c>
      <c r="I37" s="99">
        <v>948.91</v>
      </c>
      <c r="J37" s="93">
        <f t="shared" si="7"/>
        <v>66.302631395072595</v>
      </c>
      <c r="K37" s="93">
        <v>0</v>
      </c>
    </row>
    <row r="38" spans="1:26" ht="25.5" customHeight="1" x14ac:dyDescent="0.25">
      <c r="B38" s="32"/>
      <c r="C38" s="32"/>
      <c r="D38" s="34">
        <v>663</v>
      </c>
      <c r="E38" s="34"/>
      <c r="F38" s="35" t="s">
        <v>63</v>
      </c>
      <c r="G38" s="99">
        <f>G39</f>
        <v>3151.88</v>
      </c>
      <c r="H38" s="98">
        <f>H39</f>
        <v>3000</v>
      </c>
      <c r="I38" s="99">
        <f>I39</f>
        <v>3704.97</v>
      </c>
      <c r="J38" s="93">
        <f t="shared" si="7"/>
        <v>117.54793964237216</v>
      </c>
      <c r="K38" s="93">
        <f>I38/H38*100</f>
        <v>123.49900000000001</v>
      </c>
    </row>
    <row r="39" spans="1:26" ht="18" customHeight="1" x14ac:dyDescent="0.25">
      <c r="B39" s="69"/>
      <c r="C39" s="69"/>
      <c r="D39" s="70"/>
      <c r="E39" s="34">
        <v>6631</v>
      </c>
      <c r="F39" s="35" t="s">
        <v>64</v>
      </c>
      <c r="G39" s="99">
        <v>3151.88</v>
      </c>
      <c r="H39" s="98">
        <v>3000</v>
      </c>
      <c r="I39" s="99">
        <v>3704.97</v>
      </c>
      <c r="J39" s="93">
        <f t="shared" si="7"/>
        <v>117.54793964237216</v>
      </c>
      <c r="K39" s="93">
        <v>0</v>
      </c>
    </row>
    <row r="40" spans="1:26" ht="26.25" customHeight="1" x14ac:dyDescent="0.25">
      <c r="B40" s="69"/>
      <c r="C40" s="69">
        <v>67</v>
      </c>
      <c r="D40" s="70"/>
      <c r="E40" s="34"/>
      <c r="F40" s="35" t="s">
        <v>65</v>
      </c>
      <c r="G40" s="82">
        <f>G41</f>
        <v>110449.65</v>
      </c>
      <c r="H40" s="95">
        <v>192103</v>
      </c>
      <c r="I40" s="82">
        <f>I41</f>
        <v>88527.3</v>
      </c>
      <c r="J40" s="93">
        <f t="shared" si="7"/>
        <v>80.151725243131153</v>
      </c>
      <c r="K40" s="93">
        <f t="shared" ref="K40:K41" si="11">I40/H40*100</f>
        <v>46.083247008115443</v>
      </c>
    </row>
    <row r="41" spans="1:26" ht="18" customHeight="1" x14ac:dyDescent="0.25">
      <c r="B41" s="69"/>
      <c r="C41" s="69"/>
      <c r="D41" s="70">
        <v>671</v>
      </c>
      <c r="E41" s="34"/>
      <c r="F41" s="35" t="s">
        <v>66</v>
      </c>
      <c r="G41" s="99">
        <f>G42+G43</f>
        <v>110449.65</v>
      </c>
      <c r="H41" s="98">
        <f>H42+H43</f>
        <v>192103</v>
      </c>
      <c r="I41" s="99">
        <f>I42+I43</f>
        <v>88527.3</v>
      </c>
      <c r="J41" s="93">
        <f t="shared" si="7"/>
        <v>80.151725243131153</v>
      </c>
      <c r="K41" s="93">
        <f t="shared" si="11"/>
        <v>46.083247008115443</v>
      </c>
    </row>
    <row r="42" spans="1:26" ht="18" customHeight="1" x14ac:dyDescent="0.25">
      <c r="B42" s="69"/>
      <c r="C42" s="69"/>
      <c r="D42" s="70"/>
      <c r="E42" s="34">
        <v>6711</v>
      </c>
      <c r="F42" s="35" t="s">
        <v>67</v>
      </c>
      <c r="G42" s="99">
        <v>93777.65</v>
      </c>
      <c r="H42" s="98">
        <v>192103</v>
      </c>
      <c r="I42" s="99">
        <v>88527.3</v>
      </c>
      <c r="J42" s="93">
        <f t="shared" si="7"/>
        <v>94.401277916433187</v>
      </c>
      <c r="K42" s="93">
        <v>0</v>
      </c>
    </row>
    <row r="43" spans="1:26" ht="30" customHeight="1" x14ac:dyDescent="0.25">
      <c r="B43" s="69"/>
      <c r="C43" s="69"/>
      <c r="D43" s="70"/>
      <c r="E43" s="34">
        <v>6712</v>
      </c>
      <c r="F43" s="35" t="s">
        <v>68</v>
      </c>
      <c r="G43" s="99">
        <v>16672</v>
      </c>
      <c r="H43" s="98">
        <v>0</v>
      </c>
      <c r="I43" s="99">
        <v>0</v>
      </c>
      <c r="J43" s="93">
        <v>0</v>
      </c>
      <c r="K43" s="93">
        <v>0</v>
      </c>
    </row>
    <row r="44" spans="1:26" ht="15.75" customHeight="1" x14ac:dyDescent="0.25">
      <c r="A44" s="38"/>
      <c r="B44" s="71">
        <v>7</v>
      </c>
      <c r="C44" s="71"/>
      <c r="D44" s="72"/>
      <c r="E44" s="72"/>
      <c r="F44" s="73" t="s">
        <v>69</v>
      </c>
      <c r="G44" s="100">
        <v>0</v>
      </c>
      <c r="H44" s="95">
        <v>0</v>
      </c>
      <c r="I44" s="100">
        <v>0</v>
      </c>
      <c r="J44" s="93" t="e">
        <f t="shared" ref="J44:J47" si="12">I44/G44*100</f>
        <v>#DIV/0!</v>
      </c>
      <c r="K44" s="93" t="e">
        <f t="shared" ref="K44:K47" si="13">I44/H44*100</f>
        <v>#DIV/0!</v>
      </c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5.75" customHeight="1" x14ac:dyDescent="0.25">
      <c r="B45" s="69"/>
      <c r="C45" s="69">
        <v>72</v>
      </c>
      <c r="D45" s="70"/>
      <c r="E45" s="34"/>
      <c r="F45" s="35" t="s">
        <v>70</v>
      </c>
      <c r="G45" s="101">
        <v>0</v>
      </c>
      <c r="H45" s="98">
        <v>0</v>
      </c>
      <c r="I45" s="101">
        <v>0</v>
      </c>
      <c r="J45" s="93" t="e">
        <f t="shared" si="12"/>
        <v>#DIV/0!</v>
      </c>
      <c r="K45" s="93" t="e">
        <f t="shared" si="13"/>
        <v>#DIV/0!</v>
      </c>
    </row>
    <row r="46" spans="1:26" ht="15.75" customHeight="1" x14ac:dyDescent="0.25">
      <c r="B46" s="69"/>
      <c r="C46" s="69"/>
      <c r="D46" s="70">
        <v>721</v>
      </c>
      <c r="E46" s="34"/>
      <c r="F46" s="35" t="s">
        <v>71</v>
      </c>
      <c r="G46" s="101">
        <v>0</v>
      </c>
      <c r="H46" s="98">
        <v>0</v>
      </c>
      <c r="I46" s="101">
        <v>0</v>
      </c>
      <c r="J46" s="93" t="e">
        <f t="shared" si="12"/>
        <v>#DIV/0!</v>
      </c>
      <c r="K46" s="93" t="e">
        <f t="shared" si="13"/>
        <v>#DIV/0!</v>
      </c>
    </row>
    <row r="47" spans="1:26" ht="15.75" customHeight="1" x14ac:dyDescent="0.25">
      <c r="B47" s="69"/>
      <c r="C47" s="69"/>
      <c r="D47" s="69"/>
      <c r="E47" s="34">
        <v>7211</v>
      </c>
      <c r="F47" s="35" t="s">
        <v>72</v>
      </c>
      <c r="G47" s="101">
        <v>0</v>
      </c>
      <c r="H47" s="98">
        <v>0</v>
      </c>
      <c r="I47" s="101">
        <v>0</v>
      </c>
      <c r="J47" s="93" t="e">
        <f t="shared" si="12"/>
        <v>#DIV/0!</v>
      </c>
      <c r="K47" s="93" t="e">
        <f t="shared" si="13"/>
        <v>#DIV/0!</v>
      </c>
    </row>
    <row r="48" spans="1:26" s="68" customFormat="1" ht="15.75" customHeight="1" x14ac:dyDescent="0.25">
      <c r="B48" s="69"/>
      <c r="C48" s="69"/>
      <c r="D48" s="69"/>
      <c r="E48" s="69"/>
      <c r="F48" s="74"/>
      <c r="G48" s="101"/>
      <c r="H48" s="98"/>
      <c r="I48" s="101"/>
      <c r="J48" s="93"/>
      <c r="K48" s="93"/>
    </row>
    <row r="49" spans="2:11" ht="15.75" customHeight="1" x14ac:dyDescent="0.25">
      <c r="G49" s="102"/>
      <c r="H49" s="103"/>
      <c r="I49" s="102"/>
      <c r="J49" s="94"/>
      <c r="K49" s="94"/>
    </row>
    <row r="50" spans="2:11" ht="37.5" customHeight="1" x14ac:dyDescent="0.25">
      <c r="B50" s="185" t="s">
        <v>3</v>
      </c>
      <c r="C50" s="186"/>
      <c r="D50" s="186"/>
      <c r="E50" s="186"/>
      <c r="F50" s="187"/>
      <c r="G50" s="26" t="s">
        <v>5</v>
      </c>
      <c r="H50" s="26" t="s">
        <v>34</v>
      </c>
      <c r="I50" s="26" t="s">
        <v>293</v>
      </c>
      <c r="J50" s="27" t="s">
        <v>6</v>
      </c>
      <c r="K50" s="27" t="s">
        <v>7</v>
      </c>
    </row>
    <row r="51" spans="2:11" ht="18.75" customHeight="1" x14ac:dyDescent="0.25">
      <c r="B51" s="185">
        <v>1</v>
      </c>
      <c r="C51" s="186"/>
      <c r="D51" s="186"/>
      <c r="E51" s="186"/>
      <c r="F51" s="187"/>
      <c r="G51" s="26">
        <v>5</v>
      </c>
      <c r="H51" s="26">
        <v>3</v>
      </c>
      <c r="I51" s="26">
        <v>5</v>
      </c>
      <c r="J51" s="27" t="s">
        <v>8</v>
      </c>
      <c r="K51" s="27" t="s">
        <v>21</v>
      </c>
    </row>
    <row r="52" spans="2:11" ht="15.75" customHeight="1" x14ac:dyDescent="0.25">
      <c r="B52" s="28"/>
      <c r="C52" s="28"/>
      <c r="D52" s="28"/>
      <c r="E52" s="28"/>
      <c r="F52" s="28" t="s">
        <v>74</v>
      </c>
      <c r="G52" s="82">
        <f>G53+G101</f>
        <v>1454100.6800000002</v>
      </c>
      <c r="H52" s="95">
        <f>H53+H101</f>
        <v>2973323</v>
      </c>
      <c r="I52" s="82">
        <f>I53+I101</f>
        <v>1302286.25</v>
      </c>
      <c r="J52" s="93">
        <f t="shared" ref="J52:J59" si="14">I52/G52*100</f>
        <v>89.559565435317708</v>
      </c>
      <c r="K52" s="93">
        <f t="shared" ref="K52:K55" si="15">I52/H52*100</f>
        <v>43.799017126629025</v>
      </c>
    </row>
    <row r="53" spans="2:11" ht="15.75" customHeight="1" x14ac:dyDescent="0.25">
      <c r="B53" s="28">
        <v>3</v>
      </c>
      <c r="C53" s="28"/>
      <c r="D53" s="28"/>
      <c r="E53" s="28"/>
      <c r="F53" s="28" t="s">
        <v>75</v>
      </c>
      <c r="G53" s="82">
        <f>G54+G61+G92+G98</f>
        <v>1432847.6800000002</v>
      </c>
      <c r="H53" s="95">
        <f>H54+H61+H92+H98</f>
        <v>2960323</v>
      </c>
      <c r="I53" s="82">
        <f>I54+I61+I92+I98</f>
        <v>1291227.31</v>
      </c>
      <c r="J53" s="93">
        <f t="shared" si="14"/>
        <v>90.116160148997821</v>
      </c>
      <c r="K53" s="93">
        <f t="shared" si="15"/>
        <v>43.617784613368201</v>
      </c>
    </row>
    <row r="54" spans="2:11" ht="15.75" customHeight="1" x14ac:dyDescent="0.25">
      <c r="B54" s="28"/>
      <c r="C54" s="31">
        <v>31</v>
      </c>
      <c r="D54" s="31"/>
      <c r="E54" s="31"/>
      <c r="F54" s="31" t="s">
        <v>76</v>
      </c>
      <c r="G54" s="82">
        <f>G55+G57+G58</f>
        <v>1326486.6900000002</v>
      </c>
      <c r="H54" s="95">
        <f>H55+H57+H58</f>
        <v>2713758</v>
      </c>
      <c r="I54" s="82">
        <f>I55+I57+I58</f>
        <v>1210477.33</v>
      </c>
      <c r="J54" s="93">
        <f t="shared" si="14"/>
        <v>91.254389442837152</v>
      </c>
      <c r="K54" s="93">
        <f t="shared" si="15"/>
        <v>44.605205401513324</v>
      </c>
    </row>
    <row r="55" spans="2:11" ht="15.75" customHeight="1" x14ac:dyDescent="0.25">
      <c r="B55" s="32"/>
      <c r="C55" s="32"/>
      <c r="D55" s="32">
        <v>311</v>
      </c>
      <c r="E55" s="32"/>
      <c r="F55" s="40" t="s">
        <v>77</v>
      </c>
      <c r="G55" s="99">
        <f>G56</f>
        <v>1108334.3400000001</v>
      </c>
      <c r="H55" s="98">
        <f>H56</f>
        <v>2260470</v>
      </c>
      <c r="I55" s="99">
        <f>I56</f>
        <v>1009550.04</v>
      </c>
      <c r="J55" s="93">
        <f t="shared" si="14"/>
        <v>91.087138922358022</v>
      </c>
      <c r="K55" s="93">
        <f t="shared" si="15"/>
        <v>44.661067831026294</v>
      </c>
    </row>
    <row r="56" spans="2:11" ht="15.75" customHeight="1" x14ac:dyDescent="0.25">
      <c r="B56" s="32"/>
      <c r="C56" s="32"/>
      <c r="D56" s="32"/>
      <c r="E56" s="32">
        <v>3111</v>
      </c>
      <c r="F56" s="40" t="s">
        <v>78</v>
      </c>
      <c r="G56" s="101">
        <v>1108334.3400000001</v>
      </c>
      <c r="H56" s="98">
        <v>2260470</v>
      </c>
      <c r="I56" s="101">
        <v>1009550.04</v>
      </c>
      <c r="J56" s="93">
        <f t="shared" si="14"/>
        <v>91.087138922358022</v>
      </c>
      <c r="K56" s="93">
        <v>0</v>
      </c>
    </row>
    <row r="57" spans="2:11" ht="15.75" customHeight="1" x14ac:dyDescent="0.25">
      <c r="B57" s="32"/>
      <c r="C57" s="32"/>
      <c r="D57" s="32">
        <v>312</v>
      </c>
      <c r="E57" s="32"/>
      <c r="F57" s="40" t="s">
        <v>79</v>
      </c>
      <c r="G57" s="99">
        <v>36746.81</v>
      </c>
      <c r="H57" s="98">
        <v>72296</v>
      </c>
      <c r="I57" s="99">
        <v>36470.9</v>
      </c>
      <c r="J57" s="93">
        <f t="shared" si="14"/>
        <v>99.249159314781338</v>
      </c>
      <c r="K57" s="93">
        <f t="shared" ref="K57:K58" si="16">I57/H57*100</f>
        <v>50.446636051787095</v>
      </c>
    </row>
    <row r="58" spans="2:11" ht="15.75" customHeight="1" x14ac:dyDescent="0.25">
      <c r="B58" s="32"/>
      <c r="C58" s="32"/>
      <c r="D58" s="32">
        <v>313</v>
      </c>
      <c r="E58" s="32"/>
      <c r="F58" s="40" t="s">
        <v>80</v>
      </c>
      <c r="G58" s="99">
        <f>G59+G60</f>
        <v>181405.54</v>
      </c>
      <c r="H58" s="98">
        <v>380992</v>
      </c>
      <c r="I58" s="99">
        <f>I59+I60</f>
        <v>164456.39000000001</v>
      </c>
      <c r="J58" s="93">
        <f t="shared" si="14"/>
        <v>90.65676274274756</v>
      </c>
      <c r="K58" s="93">
        <f t="shared" si="16"/>
        <v>43.165313182429031</v>
      </c>
    </row>
    <row r="59" spans="2:11" ht="15.75" customHeight="1" x14ac:dyDescent="0.25">
      <c r="B59" s="32"/>
      <c r="C59" s="32"/>
      <c r="D59" s="32"/>
      <c r="E59" s="32">
        <v>3132</v>
      </c>
      <c r="F59" s="40" t="s">
        <v>81</v>
      </c>
      <c r="G59" s="99">
        <v>181405.54</v>
      </c>
      <c r="H59" s="98">
        <v>380992</v>
      </c>
      <c r="I59" s="99">
        <v>164456.39000000001</v>
      </c>
      <c r="J59" s="93">
        <f t="shared" si="14"/>
        <v>90.65676274274756</v>
      </c>
      <c r="K59" s="93">
        <v>0</v>
      </c>
    </row>
    <row r="60" spans="2:11" ht="15.75" customHeight="1" x14ac:dyDescent="0.25">
      <c r="B60" s="32"/>
      <c r="C60" s="32"/>
      <c r="D60" s="32"/>
      <c r="E60" s="32">
        <v>3133</v>
      </c>
      <c r="F60" s="40" t="s">
        <v>82</v>
      </c>
      <c r="G60" s="99">
        <v>0</v>
      </c>
      <c r="H60" s="98">
        <v>0</v>
      </c>
      <c r="I60" s="99">
        <v>0</v>
      </c>
      <c r="J60" s="93">
        <v>0</v>
      </c>
      <c r="K60" s="93">
        <v>0</v>
      </c>
    </row>
    <row r="61" spans="2:11" ht="15.75" customHeight="1" x14ac:dyDescent="0.25">
      <c r="B61" s="32"/>
      <c r="C61" s="32">
        <v>32</v>
      </c>
      <c r="D61" s="34"/>
      <c r="E61" s="34"/>
      <c r="F61" s="40" t="s">
        <v>83</v>
      </c>
      <c r="G61" s="82">
        <f>G62+G67+G74+G84+G85</f>
        <v>105968.56999999999</v>
      </c>
      <c r="H61" s="95">
        <f>H62+H67+H74+H84+H85</f>
        <v>244845</v>
      </c>
      <c r="I61" s="82">
        <f>I62+I67+I74+I84+I85</f>
        <v>79993.72</v>
      </c>
      <c r="J61" s="93">
        <f t="shared" ref="J61:J65" si="17">I61/G61*100</f>
        <v>75.48815653547085</v>
      </c>
      <c r="K61" s="93">
        <v>0</v>
      </c>
    </row>
    <row r="62" spans="2:11" ht="15.75" customHeight="1" x14ac:dyDescent="0.25">
      <c r="B62" s="32"/>
      <c r="C62" s="32"/>
      <c r="D62" s="32">
        <v>321</v>
      </c>
      <c r="E62" s="32"/>
      <c r="F62" s="40" t="s">
        <v>84</v>
      </c>
      <c r="G62" s="99">
        <f>SUM(G63:G66)</f>
        <v>42283.66</v>
      </c>
      <c r="H62" s="98">
        <f>H63+H64+H65+H66</f>
        <v>71345</v>
      </c>
      <c r="I62" s="99">
        <f>SUM(I63:I66)</f>
        <v>17611.53</v>
      </c>
      <c r="J62" s="93">
        <f t="shared" si="17"/>
        <v>41.650911959844528</v>
      </c>
      <c r="K62" s="93">
        <f>I62/H62*100</f>
        <v>24.685023477468636</v>
      </c>
    </row>
    <row r="63" spans="2:11" ht="15.75" customHeight="1" x14ac:dyDescent="0.25">
      <c r="B63" s="32"/>
      <c r="C63" s="36"/>
      <c r="D63" s="32"/>
      <c r="E63" s="32">
        <v>3211</v>
      </c>
      <c r="F63" s="33" t="s">
        <v>85</v>
      </c>
      <c r="G63" s="99">
        <v>7001.14</v>
      </c>
      <c r="H63" s="98">
        <v>6000</v>
      </c>
      <c r="I63" s="99">
        <v>6135.14</v>
      </c>
      <c r="J63" s="93">
        <f t="shared" si="17"/>
        <v>87.630585876014479</v>
      </c>
      <c r="K63" s="93">
        <v>0</v>
      </c>
    </row>
    <row r="64" spans="2:11" ht="15.75" customHeight="1" x14ac:dyDescent="0.25">
      <c r="B64" s="32"/>
      <c r="C64" s="36"/>
      <c r="D64" s="34"/>
      <c r="E64" s="32">
        <v>3212</v>
      </c>
      <c r="F64" s="40" t="s">
        <v>86</v>
      </c>
      <c r="G64" s="99">
        <v>10881.23</v>
      </c>
      <c r="H64" s="98">
        <v>11500</v>
      </c>
      <c r="I64" s="99">
        <v>11476.39</v>
      </c>
      <c r="J64" s="93">
        <f t="shared" si="17"/>
        <v>105.46960224165834</v>
      </c>
      <c r="K64" s="93">
        <v>0</v>
      </c>
    </row>
    <row r="65" spans="2:11" ht="15.75" customHeight="1" x14ac:dyDescent="0.25">
      <c r="B65" s="32"/>
      <c r="C65" s="32"/>
      <c r="D65" s="34"/>
      <c r="E65" s="34">
        <v>3213</v>
      </c>
      <c r="F65" s="40" t="s">
        <v>87</v>
      </c>
      <c r="G65" s="99">
        <v>21586.560000000001</v>
      </c>
      <c r="H65" s="98">
        <v>53845</v>
      </c>
      <c r="I65" s="99">
        <v>0</v>
      </c>
      <c r="J65" s="93">
        <f t="shared" si="17"/>
        <v>0</v>
      </c>
      <c r="K65" s="93">
        <v>0</v>
      </c>
    </row>
    <row r="66" spans="2:11" ht="15.75" customHeight="1" x14ac:dyDescent="0.25">
      <c r="B66" s="32"/>
      <c r="C66" s="32"/>
      <c r="D66" s="34"/>
      <c r="E66" s="34">
        <v>3214</v>
      </c>
      <c r="F66" s="40" t="s">
        <v>88</v>
      </c>
      <c r="G66" s="99">
        <v>2814.73</v>
      </c>
      <c r="H66" s="98">
        <v>0</v>
      </c>
      <c r="I66" s="99">
        <v>0</v>
      </c>
      <c r="J66" s="93">
        <v>0</v>
      </c>
      <c r="K66" s="93">
        <v>0</v>
      </c>
    </row>
    <row r="67" spans="2:11" ht="15.75" customHeight="1" x14ac:dyDescent="0.25">
      <c r="B67" s="32"/>
      <c r="C67" s="32"/>
      <c r="D67" s="34">
        <v>322</v>
      </c>
      <c r="E67" s="34"/>
      <c r="F67" s="40" t="s">
        <v>89</v>
      </c>
      <c r="G67" s="99">
        <f>SUM(G68:G73)</f>
        <v>33210.65</v>
      </c>
      <c r="H67" s="98">
        <f>H68+H69+H70+H71+H72+H73</f>
        <v>57000</v>
      </c>
      <c r="I67" s="99">
        <f>SUM(I68:I73)</f>
        <v>33620.43</v>
      </c>
      <c r="J67" s="93">
        <f t="shared" ref="J67:J72" si="18">I67/G67*100</f>
        <v>101.23388130012512</v>
      </c>
      <c r="K67" s="93">
        <f>I67/H67*100</f>
        <v>58.983210526315787</v>
      </c>
    </row>
    <row r="68" spans="2:11" ht="15.75" customHeight="1" x14ac:dyDescent="0.25">
      <c r="B68" s="32"/>
      <c r="C68" s="32"/>
      <c r="D68" s="34"/>
      <c r="E68" s="34">
        <v>3221</v>
      </c>
      <c r="F68" s="40" t="s">
        <v>90</v>
      </c>
      <c r="G68" s="99">
        <v>6503.05</v>
      </c>
      <c r="H68" s="98">
        <v>15500</v>
      </c>
      <c r="I68" s="99">
        <v>6554.43</v>
      </c>
      <c r="J68" s="93">
        <f t="shared" si="18"/>
        <v>100.79009080354604</v>
      </c>
      <c r="K68" s="93">
        <v>0</v>
      </c>
    </row>
    <row r="69" spans="2:11" ht="15.75" customHeight="1" x14ac:dyDescent="0.25">
      <c r="B69" s="32"/>
      <c r="C69" s="32"/>
      <c r="D69" s="34"/>
      <c r="E69" s="34">
        <v>3222</v>
      </c>
      <c r="F69" s="40" t="s">
        <v>91</v>
      </c>
      <c r="G69" s="99">
        <v>1369.32</v>
      </c>
      <c r="H69" s="98">
        <v>1500</v>
      </c>
      <c r="I69" s="99">
        <v>1407.94</v>
      </c>
      <c r="J69" s="93">
        <f t="shared" si="18"/>
        <v>102.82037799783834</v>
      </c>
      <c r="K69" s="93">
        <v>0</v>
      </c>
    </row>
    <row r="70" spans="2:11" ht="15.75" customHeight="1" x14ac:dyDescent="0.25">
      <c r="B70" s="32"/>
      <c r="C70" s="32"/>
      <c r="D70" s="34"/>
      <c r="E70" s="34">
        <v>3223</v>
      </c>
      <c r="F70" s="40" t="s">
        <v>92</v>
      </c>
      <c r="G70" s="99">
        <v>22642.09</v>
      </c>
      <c r="H70" s="98">
        <v>36500</v>
      </c>
      <c r="I70" s="99">
        <v>23408.38</v>
      </c>
      <c r="J70" s="93">
        <f t="shared" si="18"/>
        <v>103.38436071935055</v>
      </c>
      <c r="K70" s="93">
        <v>0</v>
      </c>
    </row>
    <row r="71" spans="2:11" ht="15.75" customHeight="1" x14ac:dyDescent="0.25">
      <c r="B71" s="32"/>
      <c r="C71" s="32"/>
      <c r="D71" s="34"/>
      <c r="E71" s="34">
        <v>3224</v>
      </c>
      <c r="F71" s="40" t="s">
        <v>93</v>
      </c>
      <c r="G71" s="99">
        <v>2466.3000000000002</v>
      </c>
      <c r="H71" s="98">
        <v>3000</v>
      </c>
      <c r="I71" s="99">
        <v>1811.8</v>
      </c>
      <c r="J71" s="93">
        <f t="shared" si="18"/>
        <v>73.462271418724399</v>
      </c>
      <c r="K71" s="93">
        <v>0</v>
      </c>
    </row>
    <row r="72" spans="2:11" ht="15.75" customHeight="1" x14ac:dyDescent="0.25">
      <c r="B72" s="32"/>
      <c r="C72" s="32"/>
      <c r="D72" s="34"/>
      <c r="E72" s="34">
        <v>3225</v>
      </c>
      <c r="F72" s="40" t="s">
        <v>94</v>
      </c>
      <c r="G72" s="99">
        <v>229.89</v>
      </c>
      <c r="H72" s="98">
        <v>500</v>
      </c>
      <c r="I72" s="99">
        <v>437.88</v>
      </c>
      <c r="J72" s="93">
        <f t="shared" si="18"/>
        <v>190.47370481534648</v>
      </c>
      <c r="K72" s="93">
        <v>0</v>
      </c>
    </row>
    <row r="73" spans="2:11" ht="15.75" customHeight="1" x14ac:dyDescent="0.25">
      <c r="B73" s="32"/>
      <c r="C73" s="32"/>
      <c r="D73" s="34"/>
      <c r="E73" s="34">
        <v>3227</v>
      </c>
      <c r="F73" s="40" t="s">
        <v>95</v>
      </c>
      <c r="G73" s="99">
        <v>0</v>
      </c>
      <c r="H73" s="98">
        <v>0</v>
      </c>
      <c r="I73" s="99">
        <v>0</v>
      </c>
      <c r="J73" s="93">
        <v>0</v>
      </c>
      <c r="K73" s="93">
        <v>0</v>
      </c>
    </row>
    <row r="74" spans="2:11" ht="15.75" customHeight="1" x14ac:dyDescent="0.25">
      <c r="B74" s="32"/>
      <c r="C74" s="32"/>
      <c r="D74" s="34">
        <v>323</v>
      </c>
      <c r="E74" s="34"/>
      <c r="F74" s="40" t="s">
        <v>96</v>
      </c>
      <c r="G74" s="99">
        <f>SUM(G75:G83)</f>
        <v>17090.09</v>
      </c>
      <c r="H74" s="98">
        <f>H75+H76+H77+H78+H79+H80+H81+H82+H83</f>
        <v>52500</v>
      </c>
      <c r="I74" s="99">
        <f>SUM(I75:I83)</f>
        <v>21661.159999999996</v>
      </c>
      <c r="J74" s="93">
        <f t="shared" ref="J74:J78" si="19">I74/G74*100</f>
        <v>126.74690420003638</v>
      </c>
      <c r="K74" s="93">
        <f>I74/H74*100</f>
        <v>41.259352380952372</v>
      </c>
    </row>
    <row r="75" spans="2:11" ht="15.75" customHeight="1" x14ac:dyDescent="0.25">
      <c r="B75" s="32"/>
      <c r="C75" s="32"/>
      <c r="D75" s="34"/>
      <c r="E75" s="34">
        <v>3231</v>
      </c>
      <c r="F75" s="40" t="s">
        <v>97</v>
      </c>
      <c r="G75" s="99">
        <v>3032.42</v>
      </c>
      <c r="H75" s="98">
        <v>15000</v>
      </c>
      <c r="I75" s="99">
        <v>5466.11</v>
      </c>
      <c r="J75" s="93">
        <f t="shared" si="19"/>
        <v>180.25570336562876</v>
      </c>
      <c r="K75" s="93">
        <v>0</v>
      </c>
    </row>
    <row r="76" spans="2:11" ht="15.75" customHeight="1" x14ac:dyDescent="0.25">
      <c r="B76" s="32"/>
      <c r="C76" s="32"/>
      <c r="D76" s="34"/>
      <c r="E76" s="34">
        <v>3232</v>
      </c>
      <c r="F76" s="40" t="s">
        <v>98</v>
      </c>
      <c r="G76" s="99">
        <v>5061.7299999999996</v>
      </c>
      <c r="H76" s="98">
        <v>12000</v>
      </c>
      <c r="I76" s="99">
        <v>6508.37</v>
      </c>
      <c r="J76" s="93">
        <f t="shared" si="19"/>
        <v>128.5799519136738</v>
      </c>
      <c r="K76" s="93">
        <v>0</v>
      </c>
    </row>
    <row r="77" spans="2:11" ht="15.75" customHeight="1" x14ac:dyDescent="0.25">
      <c r="B77" s="32"/>
      <c r="C77" s="32"/>
      <c r="D77" s="34"/>
      <c r="E77" s="34">
        <v>3233</v>
      </c>
      <c r="F77" s="40" t="s">
        <v>99</v>
      </c>
      <c r="G77" s="99">
        <v>48.88</v>
      </c>
      <c r="H77" s="98">
        <v>0</v>
      </c>
      <c r="I77" s="99">
        <v>0</v>
      </c>
      <c r="J77" s="93">
        <f t="shared" si="19"/>
        <v>0</v>
      </c>
      <c r="K77" s="93">
        <v>0</v>
      </c>
    </row>
    <row r="78" spans="2:11" ht="15.75" customHeight="1" x14ac:dyDescent="0.25">
      <c r="B78" s="32"/>
      <c r="C78" s="32"/>
      <c r="D78" s="34"/>
      <c r="E78" s="34">
        <v>3234</v>
      </c>
      <c r="F78" s="40" t="s">
        <v>100</v>
      </c>
      <c r="G78" s="99">
        <v>3001.22</v>
      </c>
      <c r="H78" s="98">
        <v>13000</v>
      </c>
      <c r="I78" s="99">
        <v>3356.14</v>
      </c>
      <c r="J78" s="93">
        <f t="shared" si="19"/>
        <v>111.82585748462293</v>
      </c>
      <c r="K78" s="93">
        <v>0</v>
      </c>
    </row>
    <row r="79" spans="2:11" ht="15.75" customHeight="1" x14ac:dyDescent="0.25">
      <c r="B79" s="32"/>
      <c r="C79" s="32"/>
      <c r="D79" s="34"/>
      <c r="E79" s="34">
        <v>3235</v>
      </c>
      <c r="F79" s="40" t="s">
        <v>101</v>
      </c>
      <c r="G79" s="99">
        <v>350</v>
      </c>
      <c r="H79" s="98">
        <v>1500</v>
      </c>
      <c r="I79" s="99">
        <v>420</v>
      </c>
      <c r="J79" s="93">
        <v>0</v>
      </c>
      <c r="K79" s="93">
        <v>0</v>
      </c>
    </row>
    <row r="80" spans="2:11" ht="15.75" customHeight="1" x14ac:dyDescent="0.25">
      <c r="B80" s="32"/>
      <c r="C80" s="32"/>
      <c r="D80" s="34"/>
      <c r="E80" s="34">
        <v>3236</v>
      </c>
      <c r="F80" s="40" t="s">
        <v>102</v>
      </c>
      <c r="G80" s="99">
        <v>0</v>
      </c>
      <c r="H80" s="98">
        <v>0</v>
      </c>
      <c r="I80" s="99">
        <v>23.9</v>
      </c>
      <c r="J80" s="93">
        <v>0</v>
      </c>
      <c r="K80" s="93">
        <v>0</v>
      </c>
    </row>
    <row r="81" spans="2:11" ht="15.75" customHeight="1" x14ac:dyDescent="0.25">
      <c r="B81" s="32"/>
      <c r="C81" s="32"/>
      <c r="D81" s="34"/>
      <c r="E81" s="34">
        <v>3237</v>
      </c>
      <c r="F81" s="40" t="s">
        <v>103</v>
      </c>
      <c r="G81" s="99">
        <v>1585.41</v>
      </c>
      <c r="H81" s="98">
        <v>4000</v>
      </c>
      <c r="I81" s="99">
        <v>2075.79</v>
      </c>
      <c r="J81" s="93">
        <f t="shared" ref="J81:J89" si="20">I81/G81*100</f>
        <v>130.93080023463961</v>
      </c>
      <c r="K81" s="93">
        <v>0</v>
      </c>
    </row>
    <row r="82" spans="2:11" ht="15.75" customHeight="1" x14ac:dyDescent="0.25">
      <c r="B82" s="32"/>
      <c r="C82" s="32"/>
      <c r="D82" s="34"/>
      <c r="E82" s="34">
        <v>3238</v>
      </c>
      <c r="F82" s="40" t="s">
        <v>104</v>
      </c>
      <c r="G82" s="99">
        <v>999.93</v>
      </c>
      <c r="H82" s="98">
        <v>3000</v>
      </c>
      <c r="I82" s="99">
        <v>1016.8</v>
      </c>
      <c r="J82" s="93">
        <f t="shared" si="20"/>
        <v>101.68711809826686</v>
      </c>
      <c r="K82" s="93">
        <v>0</v>
      </c>
    </row>
    <row r="83" spans="2:11" ht="15.75" customHeight="1" x14ac:dyDescent="0.25">
      <c r="B83" s="32"/>
      <c r="C83" s="32"/>
      <c r="D83" s="34"/>
      <c r="E83" s="34">
        <v>3239</v>
      </c>
      <c r="F83" s="40" t="s">
        <v>105</v>
      </c>
      <c r="G83" s="99">
        <v>3010.5</v>
      </c>
      <c r="H83" s="98">
        <v>4000</v>
      </c>
      <c r="I83" s="99">
        <v>2794.05</v>
      </c>
      <c r="J83" s="93">
        <f t="shared" si="20"/>
        <v>92.810164424514213</v>
      </c>
      <c r="K83" s="93">
        <v>0</v>
      </c>
    </row>
    <row r="84" spans="2:11" ht="15.75" customHeight="1" x14ac:dyDescent="0.25">
      <c r="B84" s="32"/>
      <c r="C84" s="32"/>
      <c r="D84" s="34">
        <v>324</v>
      </c>
      <c r="E84" s="34"/>
      <c r="F84" s="40" t="s">
        <v>106</v>
      </c>
      <c r="G84" s="99">
        <v>7413.61</v>
      </c>
      <c r="H84" s="98">
        <v>11000</v>
      </c>
      <c r="I84" s="99">
        <v>0</v>
      </c>
      <c r="J84" s="93">
        <f t="shared" si="20"/>
        <v>0</v>
      </c>
      <c r="K84" s="93">
        <v>0</v>
      </c>
    </row>
    <row r="85" spans="2:11" ht="15.75" customHeight="1" x14ac:dyDescent="0.25">
      <c r="B85" s="32"/>
      <c r="C85" s="32"/>
      <c r="D85" s="34">
        <v>329</v>
      </c>
      <c r="E85" s="34"/>
      <c r="F85" s="40" t="s">
        <v>107</v>
      </c>
      <c r="G85" s="99">
        <f>SUM(G86:G91)</f>
        <v>5970.5599999999995</v>
      </c>
      <c r="H85" s="99">
        <f>SUM(H86:H91)</f>
        <v>53000</v>
      </c>
      <c r="I85" s="99">
        <f>SUM(I86:I91)</f>
        <v>7100.6</v>
      </c>
      <c r="J85" s="93">
        <f t="shared" si="20"/>
        <v>118.9268678314932</v>
      </c>
      <c r="K85" s="93">
        <f>I85/H85*100</f>
        <v>13.397358490566038</v>
      </c>
    </row>
    <row r="86" spans="2:11" ht="15.75" customHeight="1" x14ac:dyDescent="0.25">
      <c r="B86" s="32"/>
      <c r="C86" s="32"/>
      <c r="D86" s="34"/>
      <c r="E86" s="34">
        <v>3292</v>
      </c>
      <c r="F86" s="40" t="s">
        <v>108</v>
      </c>
      <c r="G86" s="99">
        <v>1237.1600000000001</v>
      </c>
      <c r="H86" s="98">
        <v>33000</v>
      </c>
      <c r="I86" s="99">
        <v>1345.54</v>
      </c>
      <c r="J86" s="93">
        <f t="shared" si="20"/>
        <v>108.76038669210126</v>
      </c>
      <c r="K86" s="93">
        <v>0</v>
      </c>
    </row>
    <row r="87" spans="2:11" ht="15.75" customHeight="1" x14ac:dyDescent="0.25">
      <c r="B87" s="32"/>
      <c r="C87" s="32"/>
      <c r="D87" s="34"/>
      <c r="E87" s="34">
        <v>3293</v>
      </c>
      <c r="F87" s="40" t="s">
        <v>109</v>
      </c>
      <c r="G87" s="99">
        <v>417.88</v>
      </c>
      <c r="H87" s="98">
        <v>8000</v>
      </c>
      <c r="I87" s="99">
        <v>761.57</v>
      </c>
      <c r="J87" s="93">
        <f t="shared" si="20"/>
        <v>182.24609935866758</v>
      </c>
      <c r="K87" s="93">
        <v>0</v>
      </c>
    </row>
    <row r="88" spans="2:11" ht="15.75" customHeight="1" x14ac:dyDescent="0.25">
      <c r="B88" s="32"/>
      <c r="C88" s="32"/>
      <c r="D88" s="34"/>
      <c r="E88" s="34">
        <v>3294</v>
      </c>
      <c r="F88" s="40" t="s">
        <v>110</v>
      </c>
      <c r="G88" s="99">
        <v>190</v>
      </c>
      <c r="H88" s="98">
        <v>1500</v>
      </c>
      <c r="I88" s="99">
        <v>292</v>
      </c>
      <c r="J88" s="93">
        <f t="shared" si="20"/>
        <v>153.68421052631578</v>
      </c>
      <c r="K88" s="93">
        <v>0</v>
      </c>
    </row>
    <row r="89" spans="2:11" ht="15.75" customHeight="1" x14ac:dyDescent="0.25">
      <c r="B89" s="32"/>
      <c r="C89" s="32"/>
      <c r="D89" s="34"/>
      <c r="E89" s="34">
        <v>3295</v>
      </c>
      <c r="F89" s="40" t="s">
        <v>111</v>
      </c>
      <c r="G89" s="99">
        <v>3539</v>
      </c>
      <c r="H89" s="98">
        <v>9000</v>
      </c>
      <c r="I89" s="99">
        <v>4216.49</v>
      </c>
      <c r="J89" s="93">
        <f t="shared" si="20"/>
        <v>119.14354337383442</v>
      </c>
      <c r="K89" s="93">
        <v>0</v>
      </c>
    </row>
    <row r="90" spans="2:11" ht="15.75" customHeight="1" x14ac:dyDescent="0.25">
      <c r="B90" s="32"/>
      <c r="C90" s="32"/>
      <c r="D90" s="34"/>
      <c r="E90" s="34">
        <v>3296</v>
      </c>
      <c r="F90" s="40" t="s">
        <v>112</v>
      </c>
      <c r="G90" s="99">
        <v>0</v>
      </c>
      <c r="H90" s="98">
        <v>0</v>
      </c>
      <c r="I90" s="99">
        <v>0</v>
      </c>
      <c r="J90" s="93">
        <v>0</v>
      </c>
      <c r="K90" s="93">
        <v>0</v>
      </c>
    </row>
    <row r="91" spans="2:11" ht="15.75" customHeight="1" x14ac:dyDescent="0.25">
      <c r="B91" s="32"/>
      <c r="C91" s="32"/>
      <c r="D91" s="34"/>
      <c r="E91" s="34">
        <v>3299</v>
      </c>
      <c r="F91" s="40" t="s">
        <v>107</v>
      </c>
      <c r="G91" s="99">
        <v>586.52</v>
      </c>
      <c r="H91" s="98">
        <v>1500</v>
      </c>
      <c r="I91" s="99">
        <v>485</v>
      </c>
      <c r="J91" s="93">
        <f t="shared" ref="J91:J94" si="21">I91/G91*100</f>
        <v>82.691127327286367</v>
      </c>
      <c r="K91" s="93">
        <v>0</v>
      </c>
    </row>
    <row r="92" spans="2:11" ht="15.75" customHeight="1" x14ac:dyDescent="0.25">
      <c r="B92" s="32"/>
      <c r="C92" s="32">
        <v>34</v>
      </c>
      <c r="D92" s="34"/>
      <c r="E92" s="34"/>
      <c r="F92" s="40" t="s">
        <v>113</v>
      </c>
      <c r="G92" s="82">
        <f>G93</f>
        <v>392.42</v>
      </c>
      <c r="H92" s="95">
        <v>1000</v>
      </c>
      <c r="I92" s="82">
        <f>I93</f>
        <v>36.26</v>
      </c>
      <c r="J92" s="93">
        <f t="shared" si="21"/>
        <v>9.2400998929718146</v>
      </c>
      <c r="K92" s="93">
        <f t="shared" ref="K92:K93" si="22">I92/H92*100</f>
        <v>3.6259999999999999</v>
      </c>
    </row>
    <row r="93" spans="2:11" ht="15.75" customHeight="1" x14ac:dyDescent="0.25">
      <c r="B93" s="32"/>
      <c r="C93" s="32"/>
      <c r="D93" s="34">
        <v>343</v>
      </c>
      <c r="E93" s="34"/>
      <c r="F93" s="40" t="s">
        <v>114</v>
      </c>
      <c r="G93" s="99">
        <f>SUM(G94:G97)</f>
        <v>392.42</v>
      </c>
      <c r="H93" s="98">
        <v>1000</v>
      </c>
      <c r="I93" s="99">
        <f>SUM(I94:I97)</f>
        <v>36.26</v>
      </c>
      <c r="J93" s="93">
        <f t="shared" si="21"/>
        <v>9.2400998929718146</v>
      </c>
      <c r="K93" s="93">
        <f t="shared" si="22"/>
        <v>3.6259999999999999</v>
      </c>
    </row>
    <row r="94" spans="2:11" ht="15.75" customHeight="1" x14ac:dyDescent="0.25">
      <c r="B94" s="32"/>
      <c r="C94" s="32"/>
      <c r="D94" s="34"/>
      <c r="E94" s="34">
        <v>3431</v>
      </c>
      <c r="F94" s="40" t="s">
        <v>115</v>
      </c>
      <c r="G94" s="99">
        <v>357.87</v>
      </c>
      <c r="H94" s="98">
        <v>1000</v>
      </c>
      <c r="I94" s="99">
        <v>29.34</v>
      </c>
      <c r="J94" s="93">
        <f t="shared" si="21"/>
        <v>8.1985078380417455</v>
      </c>
      <c r="K94" s="93">
        <v>0</v>
      </c>
    </row>
    <row r="95" spans="2:11" ht="15.75" customHeight="1" x14ac:dyDescent="0.25">
      <c r="B95" s="32"/>
      <c r="C95" s="32"/>
      <c r="D95" s="34"/>
      <c r="E95" s="34">
        <v>3432</v>
      </c>
      <c r="F95" s="40" t="s">
        <v>116</v>
      </c>
      <c r="G95" s="99">
        <v>0</v>
      </c>
      <c r="H95" s="98">
        <v>0</v>
      </c>
      <c r="I95" s="99">
        <v>0</v>
      </c>
      <c r="J95" s="93">
        <v>0</v>
      </c>
      <c r="K95" s="93">
        <v>0</v>
      </c>
    </row>
    <row r="96" spans="2:11" ht="15.75" customHeight="1" x14ac:dyDescent="0.25">
      <c r="B96" s="32"/>
      <c r="C96" s="32"/>
      <c r="D96" s="34"/>
      <c r="E96" s="34">
        <v>3433</v>
      </c>
      <c r="F96" s="40" t="s">
        <v>117</v>
      </c>
      <c r="G96" s="99">
        <v>34.549999999999997</v>
      </c>
      <c r="H96" s="98">
        <v>0</v>
      </c>
      <c r="I96" s="99">
        <v>6.92</v>
      </c>
      <c r="J96" s="93">
        <v>0</v>
      </c>
      <c r="K96" s="93">
        <v>0</v>
      </c>
    </row>
    <row r="97" spans="2:11" ht="15.75" customHeight="1" x14ac:dyDescent="0.25">
      <c r="B97" s="32"/>
      <c r="C97" s="32"/>
      <c r="D97" s="34"/>
      <c r="E97" s="34">
        <v>3434</v>
      </c>
      <c r="F97" s="40" t="s">
        <v>107</v>
      </c>
      <c r="G97" s="99">
        <v>0</v>
      </c>
      <c r="H97" s="98">
        <v>0</v>
      </c>
      <c r="I97" s="99">
        <v>0</v>
      </c>
      <c r="J97" s="93">
        <v>0</v>
      </c>
      <c r="K97" s="93">
        <v>0</v>
      </c>
    </row>
    <row r="98" spans="2:11" ht="15.75" customHeight="1" x14ac:dyDescent="0.25">
      <c r="B98" s="32"/>
      <c r="C98" s="32">
        <v>38</v>
      </c>
      <c r="D98" s="34"/>
      <c r="E98" s="34"/>
      <c r="F98" s="40" t="s">
        <v>118</v>
      </c>
      <c r="G98" s="82">
        <v>0</v>
      </c>
      <c r="H98" s="95">
        <v>720</v>
      </c>
      <c r="I98" s="82">
        <f>I99</f>
        <v>720</v>
      </c>
      <c r="J98" s="93" t="e">
        <f t="shared" ref="J98:J108" si="23">I98/G98*100</f>
        <v>#DIV/0!</v>
      </c>
      <c r="K98" s="93">
        <f t="shared" ref="K98:K100" si="24">I98/H98*100</f>
        <v>100</v>
      </c>
    </row>
    <row r="99" spans="2:11" ht="15.75" customHeight="1" x14ac:dyDescent="0.25">
      <c r="B99" s="32"/>
      <c r="C99" s="32"/>
      <c r="D99" s="34">
        <v>381</v>
      </c>
      <c r="E99" s="34"/>
      <c r="F99" s="40" t="s">
        <v>64</v>
      </c>
      <c r="G99" s="99">
        <v>0</v>
      </c>
      <c r="H99" s="98">
        <v>720</v>
      </c>
      <c r="I99" s="99">
        <f>I100</f>
        <v>720</v>
      </c>
      <c r="J99" s="93" t="e">
        <f t="shared" si="23"/>
        <v>#DIV/0!</v>
      </c>
      <c r="K99" s="93">
        <f t="shared" si="24"/>
        <v>100</v>
      </c>
    </row>
    <row r="100" spans="2:11" ht="15.75" customHeight="1" x14ac:dyDescent="0.25">
      <c r="B100" s="32"/>
      <c r="C100" s="32"/>
      <c r="D100" s="34"/>
      <c r="E100" s="34">
        <v>3812</v>
      </c>
      <c r="F100" s="40" t="s">
        <v>119</v>
      </c>
      <c r="G100" s="99">
        <v>0</v>
      </c>
      <c r="H100" s="98">
        <v>720</v>
      </c>
      <c r="I100" s="99">
        <v>720</v>
      </c>
      <c r="J100" s="93" t="e">
        <f t="shared" si="23"/>
        <v>#DIV/0!</v>
      </c>
      <c r="K100" s="93">
        <f t="shared" si="24"/>
        <v>100</v>
      </c>
    </row>
    <row r="101" spans="2:11" ht="15.75" customHeight="1" x14ac:dyDescent="0.25">
      <c r="B101" s="36">
        <v>4</v>
      </c>
      <c r="C101" s="36"/>
      <c r="D101" s="36"/>
      <c r="E101" s="36"/>
      <c r="F101" s="41" t="s">
        <v>120</v>
      </c>
      <c r="G101" s="82">
        <f>G102</f>
        <v>21253</v>
      </c>
      <c r="H101" s="95">
        <f>H102+H108</f>
        <v>13000</v>
      </c>
      <c r="I101" s="82">
        <f>I102</f>
        <v>11058.939999999999</v>
      </c>
      <c r="J101" s="93">
        <f t="shared" si="23"/>
        <v>52.034724509481009</v>
      </c>
      <c r="K101" s="93">
        <v>0</v>
      </c>
    </row>
    <row r="102" spans="2:11" ht="15.75" customHeight="1" x14ac:dyDescent="0.25">
      <c r="B102" s="31"/>
      <c r="C102" s="31">
        <v>42</v>
      </c>
      <c r="D102" s="31"/>
      <c r="E102" s="31"/>
      <c r="F102" s="42" t="s">
        <v>121</v>
      </c>
      <c r="G102" s="99">
        <f>G103</f>
        <v>21253</v>
      </c>
      <c r="H102" s="98">
        <f t="shared" ref="H102" si="25">H103</f>
        <v>13000</v>
      </c>
      <c r="I102" s="99">
        <f>I103</f>
        <v>11058.939999999999</v>
      </c>
      <c r="J102" s="93">
        <f t="shared" si="23"/>
        <v>52.034724509481009</v>
      </c>
      <c r="K102" s="93">
        <v>0</v>
      </c>
    </row>
    <row r="103" spans="2:11" ht="15.75" customHeight="1" x14ac:dyDescent="0.25">
      <c r="B103" s="31"/>
      <c r="C103" s="31"/>
      <c r="D103" s="32">
        <v>422</v>
      </c>
      <c r="E103" s="32"/>
      <c r="F103" s="40" t="s">
        <v>122</v>
      </c>
      <c r="G103" s="99">
        <f>SUM(G104:G107)</f>
        <v>21253</v>
      </c>
      <c r="H103" s="98">
        <v>13000</v>
      </c>
      <c r="I103" s="99">
        <f>SUM(I104:I107)</f>
        <v>11058.939999999999</v>
      </c>
      <c r="J103" s="93">
        <f t="shared" si="23"/>
        <v>52.034724509481009</v>
      </c>
      <c r="K103" s="93">
        <v>0</v>
      </c>
    </row>
    <row r="104" spans="2:11" s="68" customFormat="1" ht="15.75" customHeight="1" x14ac:dyDescent="0.25">
      <c r="B104" s="31"/>
      <c r="C104" s="31"/>
      <c r="D104" s="32"/>
      <c r="E104" s="32">
        <v>4221</v>
      </c>
      <c r="F104" s="40" t="s">
        <v>287</v>
      </c>
      <c r="G104" s="99">
        <v>16672</v>
      </c>
      <c r="H104" s="98">
        <v>13000</v>
      </c>
      <c r="I104" s="99">
        <v>917.5</v>
      </c>
      <c r="J104" s="93">
        <f t="shared" si="23"/>
        <v>5.5032389635316692</v>
      </c>
      <c r="K104" s="93"/>
    </row>
    <row r="105" spans="2:11" ht="15.75" customHeight="1" x14ac:dyDescent="0.25">
      <c r="B105" s="31"/>
      <c r="C105" s="31"/>
      <c r="D105" s="32"/>
      <c r="E105" s="32">
        <v>4223</v>
      </c>
      <c r="F105" s="40" t="s">
        <v>123</v>
      </c>
      <c r="G105" s="99">
        <v>0</v>
      </c>
      <c r="H105" s="98">
        <v>0</v>
      </c>
      <c r="I105" s="99">
        <v>4050</v>
      </c>
      <c r="J105" s="93" t="e">
        <f t="shared" si="23"/>
        <v>#DIV/0!</v>
      </c>
      <c r="K105" s="93">
        <v>0</v>
      </c>
    </row>
    <row r="106" spans="2:11" ht="15.75" customHeight="1" x14ac:dyDescent="0.25">
      <c r="B106" s="31"/>
      <c r="C106" s="31"/>
      <c r="D106" s="32"/>
      <c r="E106" s="32">
        <v>4225</v>
      </c>
      <c r="F106" s="40" t="s">
        <v>124</v>
      </c>
      <c r="G106" s="99">
        <v>0</v>
      </c>
      <c r="H106" s="98">
        <v>0</v>
      </c>
      <c r="I106" s="99">
        <v>0</v>
      </c>
      <c r="J106" s="93" t="e">
        <f t="shared" si="23"/>
        <v>#DIV/0!</v>
      </c>
      <c r="K106" s="93">
        <v>0</v>
      </c>
    </row>
    <row r="107" spans="2:11" ht="15.75" customHeight="1" x14ac:dyDescent="0.25">
      <c r="B107" s="31"/>
      <c r="C107" s="31"/>
      <c r="D107" s="32"/>
      <c r="E107" s="32">
        <v>4227</v>
      </c>
      <c r="F107" s="40" t="s">
        <v>125</v>
      </c>
      <c r="G107" s="99">
        <v>4581</v>
      </c>
      <c r="H107" s="98">
        <v>0</v>
      </c>
      <c r="I107" s="99">
        <v>6091.44</v>
      </c>
      <c r="J107" s="93">
        <f t="shared" si="23"/>
        <v>132.97184020956124</v>
      </c>
      <c r="K107" s="93">
        <v>0</v>
      </c>
    </row>
    <row r="108" spans="2:11" ht="15.75" customHeight="1" x14ac:dyDescent="0.25">
      <c r="B108" s="31"/>
      <c r="C108" s="31">
        <v>45</v>
      </c>
      <c r="D108" s="32"/>
      <c r="E108" s="32"/>
      <c r="F108" s="32" t="s">
        <v>297</v>
      </c>
      <c r="G108" s="104">
        <v>0</v>
      </c>
      <c r="H108" s="105">
        <v>0</v>
      </c>
      <c r="I108" s="99">
        <v>0</v>
      </c>
      <c r="J108" s="93" t="e">
        <f t="shared" si="23"/>
        <v>#DIV/0!</v>
      </c>
      <c r="K108" s="93"/>
    </row>
    <row r="109" spans="2:11" ht="15.75" customHeight="1" x14ac:dyDescent="0.25">
      <c r="H109" s="75"/>
      <c r="J109" s="23"/>
      <c r="K109" s="23"/>
    </row>
    <row r="110" spans="2:11" ht="15.75" customHeight="1" x14ac:dyDescent="0.25">
      <c r="H110" s="75"/>
      <c r="J110" s="23"/>
      <c r="K110" s="23"/>
    </row>
    <row r="111" spans="2:11" ht="15.75" customHeight="1" x14ac:dyDescent="0.25">
      <c r="H111" s="75"/>
      <c r="J111" s="23"/>
      <c r="K111" s="23"/>
    </row>
    <row r="112" spans="2:11" ht="15.75" customHeight="1" x14ac:dyDescent="0.25">
      <c r="J112" s="23"/>
      <c r="K112" s="23"/>
    </row>
    <row r="113" spans="10:11" ht="15.75" customHeight="1" x14ac:dyDescent="0.25">
      <c r="J113" s="23"/>
      <c r="K113" s="23"/>
    </row>
    <row r="114" spans="10:11" ht="15.75" customHeight="1" x14ac:dyDescent="0.25">
      <c r="J114" s="23"/>
      <c r="K114" s="23"/>
    </row>
    <row r="115" spans="10:11" ht="15.75" customHeight="1" x14ac:dyDescent="0.25">
      <c r="J115" s="23"/>
      <c r="K115" s="23"/>
    </row>
    <row r="116" spans="10:11" ht="15.75" customHeight="1" x14ac:dyDescent="0.25">
      <c r="J116" s="23"/>
      <c r="K116" s="23"/>
    </row>
    <row r="117" spans="10:11" ht="15.75" customHeight="1" x14ac:dyDescent="0.25">
      <c r="J117" s="23"/>
      <c r="K117" s="23"/>
    </row>
    <row r="118" spans="10:11" ht="15.75" customHeight="1" x14ac:dyDescent="0.25">
      <c r="J118" s="23"/>
      <c r="K118" s="23"/>
    </row>
    <row r="119" spans="10:11" ht="15.75" customHeight="1" x14ac:dyDescent="0.25">
      <c r="J119" s="23"/>
      <c r="K119" s="23"/>
    </row>
    <row r="120" spans="10:11" ht="15.75" customHeight="1" x14ac:dyDescent="0.25">
      <c r="J120" s="23"/>
      <c r="K120" s="23"/>
    </row>
    <row r="121" spans="10:11" ht="15.75" customHeight="1" x14ac:dyDescent="0.25">
      <c r="J121" s="23"/>
      <c r="K121" s="23"/>
    </row>
    <row r="122" spans="10:11" ht="15.75" customHeight="1" x14ac:dyDescent="0.25">
      <c r="J122" s="23"/>
      <c r="K122" s="23"/>
    </row>
    <row r="123" spans="10:11" ht="15.75" customHeight="1" x14ac:dyDescent="0.25">
      <c r="J123" s="23"/>
      <c r="K123" s="23"/>
    </row>
    <row r="124" spans="10:11" ht="15.75" customHeight="1" x14ac:dyDescent="0.25">
      <c r="J124" s="23"/>
      <c r="K124" s="23"/>
    </row>
    <row r="125" spans="10:11" ht="15.75" customHeight="1" x14ac:dyDescent="0.25">
      <c r="J125" s="23"/>
      <c r="K125" s="23"/>
    </row>
    <row r="126" spans="10:11" ht="15.75" customHeight="1" x14ac:dyDescent="0.25">
      <c r="J126" s="23"/>
      <c r="K126" s="23"/>
    </row>
    <row r="127" spans="10:11" ht="15.75" customHeight="1" x14ac:dyDescent="0.25">
      <c r="J127" s="23"/>
      <c r="K127" s="23"/>
    </row>
    <row r="128" spans="10:11" ht="15.75" customHeight="1" x14ac:dyDescent="0.25">
      <c r="J128" s="23"/>
      <c r="K128" s="23"/>
    </row>
    <row r="129" spans="10:11" ht="15.75" customHeight="1" x14ac:dyDescent="0.25">
      <c r="J129" s="23"/>
      <c r="K129" s="23"/>
    </row>
    <row r="130" spans="10:11" ht="15.75" customHeight="1" x14ac:dyDescent="0.25">
      <c r="J130" s="23"/>
      <c r="K130" s="23"/>
    </row>
    <row r="131" spans="10:11" ht="15.75" customHeight="1" x14ac:dyDescent="0.25">
      <c r="J131" s="23"/>
      <c r="K131" s="23"/>
    </row>
    <row r="132" spans="10:11" ht="15.75" customHeight="1" x14ac:dyDescent="0.25">
      <c r="J132" s="23"/>
      <c r="K132" s="23"/>
    </row>
    <row r="133" spans="10:11" ht="15.75" customHeight="1" x14ac:dyDescent="0.25">
      <c r="J133" s="23"/>
      <c r="K133" s="23"/>
    </row>
    <row r="134" spans="10:11" ht="15.75" customHeight="1" x14ac:dyDescent="0.25">
      <c r="J134" s="23"/>
      <c r="K134" s="23"/>
    </row>
    <row r="135" spans="10:11" ht="15.75" customHeight="1" x14ac:dyDescent="0.25">
      <c r="J135" s="23"/>
      <c r="K135" s="23"/>
    </row>
    <row r="136" spans="10:11" ht="15.75" customHeight="1" x14ac:dyDescent="0.25">
      <c r="J136" s="23"/>
      <c r="K136" s="23"/>
    </row>
    <row r="137" spans="10:11" ht="15.75" customHeight="1" x14ac:dyDescent="0.25">
      <c r="J137" s="23"/>
      <c r="K137" s="23"/>
    </row>
    <row r="138" spans="10:11" ht="15.75" customHeight="1" x14ac:dyDescent="0.25">
      <c r="J138" s="23"/>
      <c r="K138" s="23"/>
    </row>
    <row r="139" spans="10:11" ht="15.75" customHeight="1" x14ac:dyDescent="0.25">
      <c r="J139" s="23"/>
      <c r="K139" s="23"/>
    </row>
    <row r="140" spans="10:11" ht="15.75" customHeight="1" x14ac:dyDescent="0.25">
      <c r="J140" s="23"/>
      <c r="K140" s="23"/>
    </row>
    <row r="141" spans="10:11" ht="15.75" customHeight="1" x14ac:dyDescent="0.25">
      <c r="J141" s="23"/>
      <c r="K141" s="23"/>
    </row>
    <row r="142" spans="10:11" ht="15.75" customHeight="1" x14ac:dyDescent="0.25">
      <c r="J142" s="23"/>
      <c r="K142" s="23"/>
    </row>
    <row r="143" spans="10:11" ht="15.75" customHeight="1" x14ac:dyDescent="0.25">
      <c r="J143" s="23"/>
      <c r="K143" s="23"/>
    </row>
    <row r="144" spans="10:11" ht="15.75" customHeight="1" x14ac:dyDescent="0.25">
      <c r="J144" s="23"/>
      <c r="K144" s="23"/>
    </row>
    <row r="145" spans="10:11" ht="15.75" customHeight="1" x14ac:dyDescent="0.25">
      <c r="J145" s="23"/>
      <c r="K145" s="23"/>
    </row>
    <row r="146" spans="10:11" ht="15.75" customHeight="1" x14ac:dyDescent="0.25">
      <c r="J146" s="23"/>
      <c r="K146" s="23"/>
    </row>
    <row r="147" spans="10:11" ht="15.75" customHeight="1" x14ac:dyDescent="0.25">
      <c r="J147" s="23"/>
      <c r="K147" s="23"/>
    </row>
    <row r="148" spans="10:11" ht="15.75" customHeight="1" x14ac:dyDescent="0.25">
      <c r="J148" s="23"/>
      <c r="K148" s="23"/>
    </row>
    <row r="149" spans="10:11" ht="15.75" customHeight="1" x14ac:dyDescent="0.25">
      <c r="J149" s="23"/>
      <c r="K149" s="23"/>
    </row>
    <row r="150" spans="10:11" ht="15.75" customHeight="1" x14ac:dyDescent="0.25">
      <c r="J150" s="23"/>
      <c r="K150" s="23"/>
    </row>
    <row r="151" spans="10:11" ht="15.75" customHeight="1" x14ac:dyDescent="0.25">
      <c r="J151" s="23"/>
      <c r="K151" s="23"/>
    </row>
    <row r="152" spans="10:11" ht="15.75" customHeight="1" x14ac:dyDescent="0.25">
      <c r="J152" s="23"/>
      <c r="K152" s="23"/>
    </row>
    <row r="153" spans="10:11" ht="15.75" customHeight="1" x14ac:dyDescent="0.25">
      <c r="J153" s="23"/>
      <c r="K153" s="23"/>
    </row>
    <row r="154" spans="10:11" ht="15.75" customHeight="1" x14ac:dyDescent="0.25">
      <c r="J154" s="23"/>
      <c r="K154" s="23"/>
    </row>
    <row r="155" spans="10:11" ht="15.75" customHeight="1" x14ac:dyDescent="0.25">
      <c r="J155" s="23"/>
      <c r="K155" s="23"/>
    </row>
    <row r="156" spans="10:11" ht="15.75" customHeight="1" x14ac:dyDescent="0.25">
      <c r="J156" s="23"/>
      <c r="K156" s="23"/>
    </row>
    <row r="157" spans="10:11" ht="15.75" customHeight="1" x14ac:dyDescent="0.25">
      <c r="J157" s="23"/>
      <c r="K157" s="23"/>
    </row>
    <row r="158" spans="10:11" ht="15.75" customHeight="1" x14ac:dyDescent="0.25">
      <c r="J158" s="23"/>
      <c r="K158" s="23"/>
    </row>
    <row r="159" spans="10:11" ht="15.75" customHeight="1" x14ac:dyDescent="0.25">
      <c r="J159" s="23"/>
      <c r="K159" s="23"/>
    </row>
    <row r="160" spans="10:11" ht="15.75" customHeight="1" x14ac:dyDescent="0.25">
      <c r="J160" s="23"/>
      <c r="K160" s="23"/>
    </row>
    <row r="161" spans="10:11" ht="15.75" customHeight="1" x14ac:dyDescent="0.25">
      <c r="J161" s="23"/>
      <c r="K161" s="23"/>
    </row>
    <row r="162" spans="10:11" ht="15.75" customHeight="1" x14ac:dyDescent="0.25">
      <c r="J162" s="23"/>
      <c r="K162" s="23"/>
    </row>
    <row r="163" spans="10:11" ht="15.75" customHeight="1" x14ac:dyDescent="0.25">
      <c r="J163" s="23"/>
      <c r="K163" s="23"/>
    </row>
    <row r="164" spans="10:11" ht="15.75" customHeight="1" x14ac:dyDescent="0.25">
      <c r="J164" s="23"/>
      <c r="K164" s="23"/>
    </row>
    <row r="165" spans="10:11" ht="15.75" customHeight="1" x14ac:dyDescent="0.25">
      <c r="J165" s="23"/>
      <c r="K165" s="23"/>
    </row>
    <row r="166" spans="10:11" ht="15.75" customHeight="1" x14ac:dyDescent="0.25">
      <c r="J166" s="23"/>
      <c r="K166" s="23"/>
    </row>
    <row r="167" spans="10:11" ht="15.75" customHeight="1" x14ac:dyDescent="0.25">
      <c r="J167" s="23"/>
      <c r="K167" s="23"/>
    </row>
    <row r="168" spans="10:11" ht="15.75" customHeight="1" x14ac:dyDescent="0.25">
      <c r="J168" s="23"/>
      <c r="K168" s="23"/>
    </row>
    <row r="169" spans="10:11" ht="15.75" customHeight="1" x14ac:dyDescent="0.25">
      <c r="J169" s="23"/>
      <c r="K169" s="23"/>
    </row>
    <row r="170" spans="10:11" ht="15.75" customHeight="1" x14ac:dyDescent="0.25">
      <c r="J170" s="23"/>
      <c r="K170" s="23"/>
    </row>
    <row r="171" spans="10:11" ht="15.75" customHeight="1" x14ac:dyDescent="0.25">
      <c r="J171" s="23"/>
      <c r="K171" s="23"/>
    </row>
    <row r="172" spans="10:11" ht="15.75" customHeight="1" x14ac:dyDescent="0.25">
      <c r="J172" s="23"/>
      <c r="K172" s="23"/>
    </row>
    <row r="173" spans="10:11" ht="15.75" customHeight="1" x14ac:dyDescent="0.25">
      <c r="J173" s="23"/>
      <c r="K173" s="23"/>
    </row>
    <row r="174" spans="10:11" ht="15.75" customHeight="1" x14ac:dyDescent="0.25">
      <c r="J174" s="23"/>
      <c r="K174" s="23"/>
    </row>
    <row r="175" spans="10:11" ht="15.75" customHeight="1" x14ac:dyDescent="0.25">
      <c r="J175" s="23"/>
      <c r="K175" s="23"/>
    </row>
    <row r="176" spans="10:11" ht="15.75" customHeight="1" x14ac:dyDescent="0.25">
      <c r="J176" s="23"/>
      <c r="K176" s="23"/>
    </row>
    <row r="177" spans="10:11" ht="15.75" customHeight="1" x14ac:dyDescent="0.25">
      <c r="J177" s="23"/>
      <c r="K177" s="23"/>
    </row>
    <row r="178" spans="10:11" ht="15.75" customHeight="1" x14ac:dyDescent="0.25">
      <c r="J178" s="23"/>
      <c r="K178" s="23"/>
    </row>
    <row r="179" spans="10:11" ht="15.75" customHeight="1" x14ac:dyDescent="0.25">
      <c r="J179" s="23"/>
      <c r="K179" s="23"/>
    </row>
    <row r="180" spans="10:11" ht="15.75" customHeight="1" x14ac:dyDescent="0.25">
      <c r="J180" s="23"/>
      <c r="K180" s="23"/>
    </row>
    <row r="181" spans="10:11" ht="15.75" customHeight="1" x14ac:dyDescent="0.25">
      <c r="J181" s="23"/>
      <c r="K181" s="23"/>
    </row>
    <row r="182" spans="10:11" ht="15.75" customHeight="1" x14ac:dyDescent="0.25">
      <c r="J182" s="23"/>
      <c r="K182" s="23"/>
    </row>
    <row r="183" spans="10:11" ht="15.75" customHeight="1" x14ac:dyDescent="0.25">
      <c r="J183" s="23"/>
      <c r="K183" s="23"/>
    </row>
    <row r="184" spans="10:11" ht="15.75" customHeight="1" x14ac:dyDescent="0.25">
      <c r="J184" s="23"/>
      <c r="K184" s="23"/>
    </row>
    <row r="185" spans="10:11" ht="15.75" customHeight="1" x14ac:dyDescent="0.25">
      <c r="J185" s="23"/>
      <c r="K185" s="23"/>
    </row>
    <row r="186" spans="10:11" ht="15.75" customHeight="1" x14ac:dyDescent="0.25">
      <c r="J186" s="23"/>
      <c r="K186" s="23"/>
    </row>
    <row r="187" spans="10:11" ht="15.75" customHeight="1" x14ac:dyDescent="0.25">
      <c r="J187" s="23"/>
      <c r="K187" s="23"/>
    </row>
    <row r="188" spans="10:11" ht="15.75" customHeight="1" x14ac:dyDescent="0.25">
      <c r="J188" s="23"/>
      <c r="K188" s="23"/>
    </row>
    <row r="189" spans="10:11" ht="15.75" customHeight="1" x14ac:dyDescent="0.25">
      <c r="J189" s="23"/>
      <c r="K189" s="23"/>
    </row>
    <row r="190" spans="10:11" ht="15.75" customHeight="1" x14ac:dyDescent="0.25">
      <c r="J190" s="23"/>
      <c r="K190" s="23"/>
    </row>
    <row r="191" spans="10:11" ht="15.75" customHeight="1" x14ac:dyDescent="0.25">
      <c r="J191" s="23"/>
      <c r="K191" s="23"/>
    </row>
    <row r="192" spans="10:11" ht="15.75" customHeight="1" x14ac:dyDescent="0.25">
      <c r="J192" s="23"/>
      <c r="K192" s="23"/>
    </row>
    <row r="193" spans="10:11" ht="15.75" customHeight="1" x14ac:dyDescent="0.25">
      <c r="J193" s="23"/>
      <c r="K193" s="23"/>
    </row>
    <row r="194" spans="10:11" ht="15.75" customHeight="1" x14ac:dyDescent="0.25">
      <c r="J194" s="23"/>
      <c r="K194" s="23"/>
    </row>
    <row r="195" spans="10:11" ht="15.75" customHeight="1" x14ac:dyDescent="0.25">
      <c r="J195" s="23"/>
      <c r="K195" s="23"/>
    </row>
    <row r="196" spans="10:11" ht="15.75" customHeight="1" x14ac:dyDescent="0.25">
      <c r="J196" s="23"/>
      <c r="K196" s="23"/>
    </row>
    <row r="197" spans="10:11" ht="15.75" customHeight="1" x14ac:dyDescent="0.25">
      <c r="J197" s="23"/>
      <c r="K197" s="23"/>
    </row>
    <row r="198" spans="10:11" ht="15.75" customHeight="1" x14ac:dyDescent="0.25">
      <c r="J198" s="23"/>
      <c r="K198" s="23"/>
    </row>
    <row r="199" spans="10:11" ht="15.75" customHeight="1" x14ac:dyDescent="0.25">
      <c r="J199" s="23"/>
      <c r="K199" s="23"/>
    </row>
    <row r="200" spans="10:11" ht="15.75" customHeight="1" x14ac:dyDescent="0.25">
      <c r="J200" s="23"/>
      <c r="K200" s="23"/>
    </row>
    <row r="201" spans="10:11" ht="15.75" customHeight="1" x14ac:dyDescent="0.25">
      <c r="J201" s="23"/>
      <c r="K201" s="23"/>
    </row>
    <row r="202" spans="10:11" ht="15.75" customHeight="1" x14ac:dyDescent="0.25">
      <c r="J202" s="23"/>
      <c r="K202" s="23"/>
    </row>
    <row r="203" spans="10:11" ht="15.75" customHeight="1" x14ac:dyDescent="0.25">
      <c r="J203" s="23"/>
      <c r="K203" s="23"/>
    </row>
    <row r="204" spans="10:11" ht="15.75" customHeight="1" x14ac:dyDescent="0.25">
      <c r="J204" s="23"/>
      <c r="K204" s="23"/>
    </row>
    <row r="205" spans="10:11" ht="15.75" customHeight="1" x14ac:dyDescent="0.25">
      <c r="J205" s="23"/>
      <c r="K205" s="23"/>
    </row>
    <row r="206" spans="10:11" ht="15.75" customHeight="1" x14ac:dyDescent="0.25">
      <c r="J206" s="23"/>
      <c r="K206" s="23"/>
    </row>
    <row r="207" spans="10:11" ht="15.75" customHeight="1" x14ac:dyDescent="0.25">
      <c r="J207" s="23"/>
      <c r="K207" s="23"/>
    </row>
    <row r="208" spans="10:11" ht="15.75" customHeight="1" x14ac:dyDescent="0.25">
      <c r="J208" s="23"/>
      <c r="K208" s="23"/>
    </row>
    <row r="209" spans="10:11" ht="15.75" customHeight="1" x14ac:dyDescent="0.25">
      <c r="J209" s="23"/>
      <c r="K209" s="23"/>
    </row>
    <row r="210" spans="10:11" ht="15.75" customHeight="1" x14ac:dyDescent="0.25">
      <c r="J210" s="23"/>
      <c r="K210" s="23"/>
    </row>
    <row r="211" spans="10:11" ht="15.75" customHeight="1" x14ac:dyDescent="0.25">
      <c r="J211" s="23"/>
      <c r="K211" s="23"/>
    </row>
    <row r="212" spans="10:11" ht="15.75" customHeight="1" x14ac:dyDescent="0.25">
      <c r="J212" s="23"/>
      <c r="K212" s="23"/>
    </row>
    <row r="213" spans="10:11" ht="15.75" customHeight="1" x14ac:dyDescent="0.25">
      <c r="J213" s="23"/>
      <c r="K213" s="23"/>
    </row>
    <row r="214" spans="10:11" ht="15.75" customHeight="1" x14ac:dyDescent="0.25">
      <c r="J214" s="23"/>
      <c r="K214" s="23"/>
    </row>
    <row r="215" spans="10:11" ht="15.75" customHeight="1" x14ac:dyDescent="0.25">
      <c r="J215" s="23"/>
      <c r="K215" s="23"/>
    </row>
    <row r="216" spans="10:11" ht="15.75" customHeight="1" x14ac:dyDescent="0.25">
      <c r="J216" s="23"/>
      <c r="K216" s="23"/>
    </row>
    <row r="217" spans="10:11" ht="15.75" customHeight="1" x14ac:dyDescent="0.25">
      <c r="J217" s="23"/>
      <c r="K217" s="23"/>
    </row>
    <row r="218" spans="10:11" ht="15.75" customHeight="1" x14ac:dyDescent="0.25">
      <c r="J218" s="23"/>
      <c r="K218" s="23"/>
    </row>
    <row r="219" spans="10:11" ht="15.75" customHeight="1" x14ac:dyDescent="0.25">
      <c r="J219" s="23"/>
      <c r="K219" s="23"/>
    </row>
    <row r="220" spans="10:11" ht="15.75" customHeight="1" x14ac:dyDescent="0.25">
      <c r="J220" s="23"/>
      <c r="K220" s="23"/>
    </row>
    <row r="221" spans="10:11" ht="15.75" customHeight="1" x14ac:dyDescent="0.25">
      <c r="J221" s="23"/>
      <c r="K221" s="23"/>
    </row>
    <row r="222" spans="10:11" ht="15.75" customHeight="1" x14ac:dyDescent="0.25">
      <c r="J222" s="23"/>
      <c r="K222" s="23"/>
    </row>
    <row r="223" spans="10:11" ht="15.75" customHeight="1" x14ac:dyDescent="0.25">
      <c r="J223" s="23"/>
      <c r="K223" s="23"/>
    </row>
    <row r="224" spans="10:11" ht="15.75" customHeight="1" x14ac:dyDescent="0.25">
      <c r="J224" s="23"/>
      <c r="K224" s="23"/>
    </row>
    <row r="225" spans="10:11" ht="15.75" customHeight="1" x14ac:dyDescent="0.25">
      <c r="J225" s="23"/>
      <c r="K225" s="23"/>
    </row>
    <row r="226" spans="10:11" ht="15.75" customHeight="1" x14ac:dyDescent="0.25">
      <c r="J226" s="23"/>
      <c r="K226" s="23"/>
    </row>
    <row r="227" spans="10:11" ht="15.75" customHeight="1" x14ac:dyDescent="0.25">
      <c r="J227" s="23"/>
      <c r="K227" s="23"/>
    </row>
    <row r="228" spans="10:11" ht="15.75" customHeight="1" x14ac:dyDescent="0.25">
      <c r="J228" s="23"/>
      <c r="K228" s="23"/>
    </row>
    <row r="229" spans="10:11" ht="15.75" customHeight="1" x14ac:dyDescent="0.25">
      <c r="J229" s="23"/>
      <c r="K229" s="23"/>
    </row>
    <row r="230" spans="10:11" ht="15.75" customHeight="1" x14ac:dyDescent="0.25">
      <c r="J230" s="23"/>
      <c r="K230" s="23"/>
    </row>
    <row r="231" spans="10:11" ht="15.75" customHeight="1" x14ac:dyDescent="0.25">
      <c r="J231" s="23"/>
      <c r="K231" s="23"/>
    </row>
    <row r="232" spans="10:11" ht="15.75" customHeight="1" x14ac:dyDescent="0.25">
      <c r="J232" s="23"/>
      <c r="K232" s="23"/>
    </row>
    <row r="233" spans="10:11" ht="15.75" customHeight="1" x14ac:dyDescent="0.25">
      <c r="J233" s="23"/>
      <c r="K233" s="23"/>
    </row>
    <row r="234" spans="10:11" ht="15.75" customHeight="1" x14ac:dyDescent="0.25">
      <c r="J234" s="23"/>
      <c r="K234" s="23"/>
    </row>
    <row r="235" spans="10:11" ht="15.75" customHeight="1" x14ac:dyDescent="0.25">
      <c r="J235" s="23"/>
      <c r="K235" s="23"/>
    </row>
    <row r="236" spans="10:11" ht="15.75" customHeight="1" x14ac:dyDescent="0.25">
      <c r="J236" s="23"/>
      <c r="K236" s="23"/>
    </row>
    <row r="237" spans="10:11" ht="15.75" customHeight="1" x14ac:dyDescent="0.25">
      <c r="J237" s="23"/>
      <c r="K237" s="23"/>
    </row>
    <row r="238" spans="10:11" ht="15.75" customHeight="1" x14ac:dyDescent="0.25">
      <c r="J238" s="23"/>
      <c r="K238" s="23"/>
    </row>
    <row r="239" spans="10:11" ht="15.75" customHeight="1" x14ac:dyDescent="0.25">
      <c r="J239" s="23"/>
      <c r="K239" s="23"/>
    </row>
    <row r="240" spans="10:11" ht="15.75" customHeight="1" x14ac:dyDescent="0.25">
      <c r="J240" s="23"/>
      <c r="K240" s="23"/>
    </row>
    <row r="241" spans="10:11" ht="15.75" customHeight="1" x14ac:dyDescent="0.25">
      <c r="J241" s="23"/>
      <c r="K241" s="23"/>
    </row>
    <row r="242" spans="10:11" ht="15.75" customHeight="1" x14ac:dyDescent="0.25">
      <c r="J242" s="23"/>
      <c r="K242" s="23"/>
    </row>
    <row r="243" spans="10:11" ht="15.75" customHeight="1" x14ac:dyDescent="0.25">
      <c r="J243" s="23"/>
      <c r="K243" s="23"/>
    </row>
    <row r="244" spans="10:11" ht="15.75" customHeight="1" x14ac:dyDescent="0.25">
      <c r="J244" s="23"/>
      <c r="K244" s="23"/>
    </row>
    <row r="245" spans="10:11" ht="15.75" customHeight="1" x14ac:dyDescent="0.25">
      <c r="J245" s="23"/>
      <c r="K245" s="23"/>
    </row>
    <row r="246" spans="10:11" ht="15.75" customHeight="1" x14ac:dyDescent="0.25">
      <c r="J246" s="23"/>
      <c r="K246" s="23"/>
    </row>
    <row r="247" spans="10:11" ht="15.75" customHeight="1" x14ac:dyDescent="0.25">
      <c r="J247" s="23"/>
      <c r="K247" s="23"/>
    </row>
    <row r="248" spans="10:11" ht="15.75" customHeight="1" x14ac:dyDescent="0.25">
      <c r="J248" s="23"/>
      <c r="K248" s="23"/>
    </row>
    <row r="249" spans="10:11" ht="15.75" customHeight="1" x14ac:dyDescent="0.25">
      <c r="J249" s="23"/>
      <c r="K249" s="23"/>
    </row>
    <row r="250" spans="10:11" ht="15.75" customHeight="1" x14ac:dyDescent="0.25">
      <c r="J250" s="23"/>
      <c r="K250" s="23"/>
    </row>
    <row r="251" spans="10:11" ht="15.75" customHeight="1" x14ac:dyDescent="0.25">
      <c r="J251" s="23"/>
      <c r="K251" s="23"/>
    </row>
    <row r="252" spans="10:11" ht="15.75" customHeight="1" x14ac:dyDescent="0.25">
      <c r="J252" s="23"/>
      <c r="K252" s="23"/>
    </row>
    <row r="253" spans="10:11" ht="15.75" customHeight="1" x14ac:dyDescent="0.25">
      <c r="J253" s="23"/>
      <c r="K253" s="23"/>
    </row>
    <row r="254" spans="10:11" ht="15.75" customHeight="1" x14ac:dyDescent="0.25">
      <c r="J254" s="23"/>
      <c r="K254" s="23"/>
    </row>
    <row r="255" spans="10:11" ht="15.75" customHeight="1" x14ac:dyDescent="0.25">
      <c r="J255" s="23"/>
      <c r="K255" s="23"/>
    </row>
    <row r="256" spans="10:11" ht="15.75" customHeight="1" x14ac:dyDescent="0.25">
      <c r="J256" s="23"/>
      <c r="K256" s="23"/>
    </row>
    <row r="257" spans="10:11" ht="15.75" customHeight="1" x14ac:dyDescent="0.25">
      <c r="J257" s="23"/>
      <c r="K257" s="23"/>
    </row>
    <row r="258" spans="10:11" ht="15.75" customHeight="1" x14ac:dyDescent="0.25">
      <c r="J258" s="23"/>
      <c r="K258" s="23"/>
    </row>
    <row r="259" spans="10:11" ht="15.75" customHeight="1" x14ac:dyDescent="0.25">
      <c r="J259" s="23"/>
      <c r="K259" s="23"/>
    </row>
    <row r="260" spans="10:11" ht="15.75" customHeight="1" x14ac:dyDescent="0.25">
      <c r="J260" s="23"/>
      <c r="K260" s="23"/>
    </row>
    <row r="261" spans="10:11" ht="15.75" customHeight="1" x14ac:dyDescent="0.25">
      <c r="J261" s="23"/>
      <c r="K261" s="23"/>
    </row>
    <row r="262" spans="10:11" ht="15.75" customHeight="1" x14ac:dyDescent="0.25">
      <c r="J262" s="23"/>
      <c r="K262" s="23"/>
    </row>
    <row r="263" spans="10:11" ht="15.75" customHeight="1" x14ac:dyDescent="0.25">
      <c r="J263" s="23"/>
      <c r="K263" s="23"/>
    </row>
    <row r="264" spans="10:11" ht="15.75" customHeight="1" x14ac:dyDescent="0.25">
      <c r="J264" s="23"/>
      <c r="K264" s="23"/>
    </row>
    <row r="265" spans="10:11" ht="15.75" customHeight="1" x14ac:dyDescent="0.25">
      <c r="J265" s="23"/>
      <c r="K265" s="23"/>
    </row>
    <row r="266" spans="10:11" ht="15.75" customHeight="1" x14ac:dyDescent="0.25">
      <c r="J266" s="23"/>
      <c r="K266" s="23"/>
    </row>
    <row r="267" spans="10:11" ht="15.75" customHeight="1" x14ac:dyDescent="0.25">
      <c r="J267" s="23"/>
      <c r="K267" s="23"/>
    </row>
    <row r="268" spans="10:11" ht="15.75" customHeight="1" x14ac:dyDescent="0.25">
      <c r="J268" s="23"/>
      <c r="K268" s="23"/>
    </row>
    <row r="269" spans="10:11" ht="15.75" customHeight="1" x14ac:dyDescent="0.25">
      <c r="J269" s="23"/>
      <c r="K269" s="23"/>
    </row>
    <row r="270" spans="10:11" ht="15.75" customHeight="1" x14ac:dyDescent="0.25">
      <c r="J270" s="23"/>
      <c r="K270" s="23"/>
    </row>
    <row r="271" spans="10:11" ht="15.75" customHeight="1" x14ac:dyDescent="0.25">
      <c r="J271" s="23"/>
      <c r="K271" s="23"/>
    </row>
    <row r="272" spans="10:11" ht="15.75" customHeight="1" x14ac:dyDescent="0.25">
      <c r="J272" s="23"/>
      <c r="K272" s="23"/>
    </row>
    <row r="273" spans="10:11" ht="15.75" customHeight="1" x14ac:dyDescent="0.25">
      <c r="J273" s="23"/>
      <c r="K273" s="23"/>
    </row>
    <row r="274" spans="10:11" ht="15.75" customHeight="1" x14ac:dyDescent="0.25">
      <c r="J274" s="23"/>
      <c r="K274" s="23"/>
    </row>
    <row r="275" spans="10:11" ht="15.75" customHeight="1" x14ac:dyDescent="0.25">
      <c r="J275" s="23"/>
      <c r="K275" s="23"/>
    </row>
    <row r="276" spans="10:11" ht="15.75" customHeight="1" x14ac:dyDescent="0.25">
      <c r="J276" s="23"/>
      <c r="K276" s="23"/>
    </row>
    <row r="277" spans="10:11" ht="15.75" customHeight="1" x14ac:dyDescent="0.25">
      <c r="J277" s="23"/>
      <c r="K277" s="23"/>
    </row>
    <row r="278" spans="10:11" ht="15.75" customHeight="1" x14ac:dyDescent="0.25">
      <c r="J278" s="23"/>
      <c r="K278" s="23"/>
    </row>
    <row r="279" spans="10:11" ht="15.75" customHeight="1" x14ac:dyDescent="0.25">
      <c r="J279" s="23"/>
      <c r="K279" s="23"/>
    </row>
    <row r="280" spans="10:11" ht="15.75" customHeight="1" x14ac:dyDescent="0.25">
      <c r="J280" s="23"/>
      <c r="K280" s="23"/>
    </row>
    <row r="281" spans="10:11" ht="15.75" customHeight="1" x14ac:dyDescent="0.25">
      <c r="J281" s="23"/>
      <c r="K281" s="23"/>
    </row>
    <row r="282" spans="10:11" ht="15.75" customHeight="1" x14ac:dyDescent="0.25">
      <c r="J282" s="23"/>
      <c r="K282" s="23"/>
    </row>
    <row r="283" spans="10:11" ht="15.75" customHeight="1" x14ac:dyDescent="0.25">
      <c r="J283" s="23"/>
      <c r="K283" s="23"/>
    </row>
    <row r="284" spans="10:11" ht="15.75" customHeight="1" x14ac:dyDescent="0.25">
      <c r="J284" s="23"/>
      <c r="K284" s="23"/>
    </row>
    <row r="285" spans="10:11" ht="15.75" customHeight="1" x14ac:dyDescent="0.25">
      <c r="J285" s="23"/>
      <c r="K285" s="23"/>
    </row>
    <row r="286" spans="10:11" ht="15.75" customHeight="1" x14ac:dyDescent="0.25">
      <c r="J286" s="23"/>
      <c r="K286" s="23"/>
    </row>
    <row r="287" spans="10:11" ht="15.75" customHeight="1" x14ac:dyDescent="0.25">
      <c r="J287" s="23"/>
      <c r="K287" s="23"/>
    </row>
    <row r="288" spans="10:11" ht="15.75" customHeight="1" x14ac:dyDescent="0.25">
      <c r="J288" s="23"/>
      <c r="K288" s="23"/>
    </row>
    <row r="289" spans="10:11" ht="15.75" customHeight="1" x14ac:dyDescent="0.25">
      <c r="J289" s="23"/>
      <c r="K289" s="23"/>
    </row>
    <row r="290" spans="10:11" ht="15.75" customHeight="1" x14ac:dyDescent="0.25">
      <c r="J290" s="23"/>
      <c r="K290" s="23"/>
    </row>
    <row r="291" spans="10:11" ht="15.75" customHeight="1" x14ac:dyDescent="0.25">
      <c r="J291" s="23"/>
      <c r="K291" s="23"/>
    </row>
    <row r="292" spans="10:11" ht="15.75" customHeight="1" x14ac:dyDescent="0.25">
      <c r="J292" s="23"/>
      <c r="K292" s="23"/>
    </row>
    <row r="293" spans="10:11" ht="15.75" customHeight="1" x14ac:dyDescent="0.25">
      <c r="J293" s="23"/>
      <c r="K293" s="23"/>
    </row>
    <row r="294" spans="10:11" ht="15.75" customHeight="1" x14ac:dyDescent="0.25">
      <c r="J294" s="23"/>
      <c r="K294" s="23"/>
    </row>
    <row r="295" spans="10:11" ht="15.75" customHeight="1" x14ac:dyDescent="0.25">
      <c r="J295" s="23"/>
      <c r="K295" s="23"/>
    </row>
    <row r="296" spans="10:11" ht="15.75" customHeight="1" x14ac:dyDescent="0.25">
      <c r="J296" s="23"/>
      <c r="K296" s="23"/>
    </row>
    <row r="297" spans="10:11" ht="15.75" customHeight="1" x14ac:dyDescent="0.25">
      <c r="J297" s="23"/>
      <c r="K297" s="23"/>
    </row>
    <row r="298" spans="10:11" ht="15.75" customHeight="1" x14ac:dyDescent="0.25">
      <c r="J298" s="23"/>
      <c r="K298" s="23"/>
    </row>
    <row r="299" spans="10:11" ht="15.75" customHeight="1" x14ac:dyDescent="0.25">
      <c r="J299" s="23"/>
      <c r="K299" s="23"/>
    </row>
    <row r="300" spans="10:11" ht="15.75" customHeight="1" x14ac:dyDescent="0.25">
      <c r="J300" s="23"/>
      <c r="K300" s="23"/>
    </row>
    <row r="301" spans="10:11" ht="15.75" customHeight="1" x14ac:dyDescent="0.25">
      <c r="J301" s="23"/>
      <c r="K301" s="23"/>
    </row>
    <row r="302" spans="10:11" ht="15.75" customHeight="1" x14ac:dyDescent="0.25">
      <c r="J302" s="23"/>
      <c r="K302" s="23"/>
    </row>
    <row r="303" spans="10:11" ht="15.75" customHeight="1" x14ac:dyDescent="0.25">
      <c r="J303" s="23"/>
      <c r="K303" s="23"/>
    </row>
    <row r="304" spans="10:11" ht="15.75" customHeight="1" x14ac:dyDescent="0.25">
      <c r="J304" s="23"/>
      <c r="K304" s="23"/>
    </row>
    <row r="305" spans="10:11" ht="15.75" customHeight="1" x14ac:dyDescent="0.25">
      <c r="J305" s="23"/>
      <c r="K305" s="23"/>
    </row>
    <row r="306" spans="10:11" ht="15.75" customHeight="1" x14ac:dyDescent="0.25">
      <c r="J306" s="23"/>
      <c r="K306" s="23"/>
    </row>
    <row r="307" spans="10:11" ht="15.75" customHeight="1" x14ac:dyDescent="0.25">
      <c r="J307" s="23"/>
      <c r="K307" s="23"/>
    </row>
    <row r="308" spans="10:11" ht="15.75" customHeight="1" x14ac:dyDescent="0.25">
      <c r="J308" s="23"/>
      <c r="K308" s="23"/>
    </row>
    <row r="309" spans="10:11" ht="15.75" customHeight="1" x14ac:dyDescent="0.25">
      <c r="J309" s="23"/>
      <c r="K309" s="23"/>
    </row>
    <row r="310" spans="10:11" ht="15.75" customHeight="1" x14ac:dyDescent="0.25">
      <c r="J310" s="23"/>
      <c r="K310" s="23"/>
    </row>
    <row r="311" spans="10:11" ht="15.75" customHeight="1" x14ac:dyDescent="0.25">
      <c r="J311" s="23"/>
      <c r="K311" s="23"/>
    </row>
    <row r="312" spans="10:11" ht="15.75" customHeight="1" x14ac:dyDescent="0.25">
      <c r="J312" s="23"/>
      <c r="K312" s="23"/>
    </row>
    <row r="313" spans="10:11" ht="15.75" customHeight="1" x14ac:dyDescent="0.25">
      <c r="J313" s="23"/>
      <c r="K313" s="23"/>
    </row>
    <row r="314" spans="10:11" ht="15.75" customHeight="1" x14ac:dyDescent="0.25">
      <c r="J314" s="23"/>
      <c r="K314" s="23"/>
    </row>
    <row r="315" spans="10:11" ht="15.75" customHeight="1" x14ac:dyDescent="0.25">
      <c r="J315" s="23"/>
      <c r="K315" s="23"/>
    </row>
    <row r="316" spans="10:11" ht="15.75" customHeight="1" x14ac:dyDescent="0.25">
      <c r="J316" s="23"/>
      <c r="K316" s="23"/>
    </row>
    <row r="317" spans="10:11" ht="15.75" customHeight="1" x14ac:dyDescent="0.25">
      <c r="J317" s="23"/>
      <c r="K317" s="23"/>
    </row>
    <row r="318" spans="10:11" ht="15.75" customHeight="1" x14ac:dyDescent="0.25">
      <c r="J318" s="23"/>
      <c r="K318" s="23"/>
    </row>
    <row r="319" spans="10:11" ht="15.75" customHeight="1" x14ac:dyDescent="0.25">
      <c r="J319" s="23"/>
      <c r="K319" s="23"/>
    </row>
    <row r="320" spans="10:11" ht="15.75" customHeight="1" x14ac:dyDescent="0.25">
      <c r="J320" s="23"/>
      <c r="K320" s="23"/>
    </row>
    <row r="321" spans="10:11" ht="15.75" customHeight="1" x14ac:dyDescent="0.25">
      <c r="J321" s="23"/>
      <c r="K321" s="23"/>
    </row>
    <row r="322" spans="10:11" ht="15.75" customHeight="1" x14ac:dyDescent="0.25">
      <c r="J322" s="23"/>
      <c r="K322" s="23"/>
    </row>
    <row r="323" spans="10:11" ht="15.75" customHeight="1" x14ac:dyDescent="0.25">
      <c r="J323" s="23"/>
      <c r="K323" s="23"/>
    </row>
    <row r="324" spans="10:11" ht="15.75" customHeight="1" x14ac:dyDescent="0.25">
      <c r="J324" s="23"/>
      <c r="K324" s="23"/>
    </row>
    <row r="325" spans="10:11" ht="15.75" customHeight="1" x14ac:dyDescent="0.25">
      <c r="J325" s="23"/>
      <c r="K325" s="23"/>
    </row>
    <row r="326" spans="10:11" ht="15.75" customHeight="1" x14ac:dyDescent="0.25">
      <c r="J326" s="23"/>
      <c r="K326" s="23"/>
    </row>
    <row r="327" spans="10:11" ht="15.75" customHeight="1" x14ac:dyDescent="0.25">
      <c r="J327" s="23"/>
      <c r="K327" s="23"/>
    </row>
    <row r="328" spans="10:11" ht="15.75" customHeight="1" x14ac:dyDescent="0.25">
      <c r="J328" s="23"/>
      <c r="K328" s="23"/>
    </row>
    <row r="329" spans="10:11" ht="15.75" customHeight="1" x14ac:dyDescent="0.25">
      <c r="J329" s="23"/>
      <c r="K329" s="23"/>
    </row>
    <row r="330" spans="10:11" ht="15.75" customHeight="1" x14ac:dyDescent="0.25">
      <c r="J330" s="23"/>
      <c r="K330" s="23"/>
    </row>
    <row r="331" spans="10:11" ht="15.75" customHeight="1" x14ac:dyDescent="0.25">
      <c r="J331" s="23"/>
      <c r="K331" s="23"/>
    </row>
    <row r="332" spans="10:11" ht="15.75" customHeight="1" x14ac:dyDescent="0.25">
      <c r="J332" s="23"/>
      <c r="K332" s="23"/>
    </row>
    <row r="333" spans="10:11" ht="15.75" customHeight="1" x14ac:dyDescent="0.25">
      <c r="J333" s="23"/>
      <c r="K333" s="23"/>
    </row>
    <row r="334" spans="10:11" ht="15.75" customHeight="1" x14ac:dyDescent="0.25">
      <c r="J334" s="23"/>
      <c r="K334" s="23"/>
    </row>
    <row r="335" spans="10:11" ht="15.75" customHeight="1" x14ac:dyDescent="0.25">
      <c r="J335" s="23"/>
      <c r="K335" s="23"/>
    </row>
    <row r="336" spans="10:11" ht="15.75" customHeight="1" x14ac:dyDescent="0.25">
      <c r="J336" s="23"/>
      <c r="K336" s="23"/>
    </row>
    <row r="337" spans="10:11" ht="15.75" customHeight="1" x14ac:dyDescent="0.25">
      <c r="J337" s="23"/>
      <c r="K337" s="23"/>
    </row>
    <row r="338" spans="10:11" ht="15.75" customHeight="1" x14ac:dyDescent="0.25">
      <c r="J338" s="23"/>
      <c r="K338" s="23"/>
    </row>
    <row r="339" spans="10:11" ht="15.75" customHeight="1" x14ac:dyDescent="0.25">
      <c r="J339" s="23"/>
      <c r="K339" s="23"/>
    </row>
    <row r="340" spans="10:11" ht="15.75" customHeight="1" x14ac:dyDescent="0.25">
      <c r="J340" s="23"/>
      <c r="K340" s="23"/>
    </row>
    <row r="341" spans="10:11" ht="15.75" customHeight="1" x14ac:dyDescent="0.25">
      <c r="J341" s="23"/>
      <c r="K341" s="23"/>
    </row>
    <row r="342" spans="10:11" ht="15.75" customHeight="1" x14ac:dyDescent="0.25">
      <c r="J342" s="23"/>
      <c r="K342" s="23"/>
    </row>
    <row r="343" spans="10:11" ht="15.75" customHeight="1" x14ac:dyDescent="0.25">
      <c r="J343" s="23"/>
      <c r="K343" s="23"/>
    </row>
    <row r="344" spans="10:11" ht="15.75" customHeight="1" x14ac:dyDescent="0.25">
      <c r="J344" s="23"/>
      <c r="K344" s="23"/>
    </row>
    <row r="345" spans="10:11" ht="15.75" customHeight="1" x14ac:dyDescent="0.25">
      <c r="J345" s="23"/>
      <c r="K345" s="23"/>
    </row>
    <row r="346" spans="10:11" ht="15.75" customHeight="1" x14ac:dyDescent="0.25">
      <c r="J346" s="23"/>
      <c r="K346" s="23"/>
    </row>
    <row r="347" spans="10:11" ht="15.75" customHeight="1" x14ac:dyDescent="0.25">
      <c r="J347" s="23"/>
      <c r="K347" s="23"/>
    </row>
    <row r="348" spans="10:11" ht="15.75" customHeight="1" x14ac:dyDescent="0.25">
      <c r="J348" s="23"/>
      <c r="K348" s="23"/>
    </row>
    <row r="349" spans="10:11" ht="15.75" customHeight="1" x14ac:dyDescent="0.25">
      <c r="J349" s="23"/>
      <c r="K349" s="23"/>
    </row>
    <row r="350" spans="10:11" ht="15.75" customHeight="1" x14ac:dyDescent="0.25">
      <c r="J350" s="23"/>
      <c r="K350" s="23"/>
    </row>
    <row r="351" spans="10:11" ht="15.75" customHeight="1" x14ac:dyDescent="0.25">
      <c r="J351" s="23"/>
      <c r="K351" s="23"/>
    </row>
    <row r="352" spans="10:11" ht="15.75" customHeight="1" x14ac:dyDescent="0.25">
      <c r="J352" s="23"/>
      <c r="K352" s="23"/>
    </row>
    <row r="353" spans="10:11" ht="15.75" customHeight="1" x14ac:dyDescent="0.25">
      <c r="J353" s="23"/>
      <c r="K353" s="23"/>
    </row>
    <row r="354" spans="10:11" ht="15.75" customHeight="1" x14ac:dyDescent="0.25">
      <c r="J354" s="23"/>
      <c r="K354" s="23"/>
    </row>
    <row r="355" spans="10:11" ht="15.75" customHeight="1" x14ac:dyDescent="0.25">
      <c r="J355" s="23"/>
      <c r="K355" s="23"/>
    </row>
    <row r="356" spans="10:11" ht="15.75" customHeight="1" x14ac:dyDescent="0.25">
      <c r="J356" s="23"/>
      <c r="K356" s="23"/>
    </row>
    <row r="357" spans="10:11" ht="15.75" customHeight="1" x14ac:dyDescent="0.25">
      <c r="J357" s="23"/>
      <c r="K357" s="23"/>
    </row>
    <row r="358" spans="10:11" ht="15.75" customHeight="1" x14ac:dyDescent="0.25">
      <c r="J358" s="23"/>
      <c r="K358" s="23"/>
    </row>
    <row r="359" spans="10:11" ht="15.75" customHeight="1" x14ac:dyDescent="0.25">
      <c r="J359" s="23"/>
      <c r="K359" s="23"/>
    </row>
    <row r="360" spans="10:11" ht="15.75" customHeight="1" x14ac:dyDescent="0.25">
      <c r="J360" s="23"/>
      <c r="K360" s="23"/>
    </row>
    <row r="361" spans="10:11" ht="15.75" customHeight="1" x14ac:dyDescent="0.25">
      <c r="J361" s="23"/>
      <c r="K361" s="23"/>
    </row>
    <row r="362" spans="10:11" ht="15.75" customHeight="1" x14ac:dyDescent="0.25">
      <c r="J362" s="23"/>
      <c r="K362" s="23"/>
    </row>
    <row r="363" spans="10:11" ht="15.75" customHeight="1" x14ac:dyDescent="0.25">
      <c r="J363" s="23"/>
      <c r="K363" s="23"/>
    </row>
    <row r="364" spans="10:11" ht="15.75" customHeight="1" x14ac:dyDescent="0.25">
      <c r="J364" s="23"/>
      <c r="K364" s="23"/>
    </row>
    <row r="365" spans="10:11" ht="15.75" customHeight="1" x14ac:dyDescent="0.25">
      <c r="J365" s="23"/>
      <c r="K365" s="23"/>
    </row>
    <row r="366" spans="10:11" ht="15.75" customHeight="1" x14ac:dyDescent="0.25">
      <c r="J366" s="23"/>
      <c r="K366" s="23"/>
    </row>
    <row r="367" spans="10:11" ht="15.75" customHeight="1" x14ac:dyDescent="0.25">
      <c r="J367" s="23"/>
      <c r="K367" s="23"/>
    </row>
    <row r="368" spans="10:11" ht="15.75" customHeight="1" x14ac:dyDescent="0.25">
      <c r="J368" s="23"/>
      <c r="K368" s="23"/>
    </row>
    <row r="369" spans="10:11" ht="15.75" customHeight="1" x14ac:dyDescent="0.25">
      <c r="J369" s="23"/>
      <c r="K369" s="23"/>
    </row>
    <row r="370" spans="10:11" ht="15.75" customHeight="1" x14ac:dyDescent="0.25">
      <c r="J370" s="23"/>
      <c r="K370" s="23"/>
    </row>
    <row r="371" spans="10:11" ht="15.75" customHeight="1" x14ac:dyDescent="0.25">
      <c r="J371" s="23"/>
      <c r="K371" s="23"/>
    </row>
    <row r="372" spans="10:11" ht="15.75" customHeight="1" x14ac:dyDescent="0.25">
      <c r="J372" s="23"/>
      <c r="K372" s="23"/>
    </row>
    <row r="373" spans="10:11" ht="15.75" customHeight="1" x14ac:dyDescent="0.25">
      <c r="J373" s="23"/>
      <c r="K373" s="23"/>
    </row>
    <row r="374" spans="10:11" ht="15.75" customHeight="1" x14ac:dyDescent="0.25">
      <c r="J374" s="23"/>
      <c r="K374" s="23"/>
    </row>
    <row r="375" spans="10:11" ht="15.75" customHeight="1" x14ac:dyDescent="0.25">
      <c r="J375" s="23"/>
      <c r="K375" s="23"/>
    </row>
    <row r="376" spans="10:11" ht="15.75" customHeight="1" x14ac:dyDescent="0.25">
      <c r="J376" s="23"/>
      <c r="K376" s="23"/>
    </row>
    <row r="377" spans="10:11" ht="15.75" customHeight="1" x14ac:dyDescent="0.25">
      <c r="J377" s="23"/>
      <c r="K377" s="23"/>
    </row>
    <row r="378" spans="10:11" ht="15.75" customHeight="1" x14ac:dyDescent="0.25">
      <c r="J378" s="23"/>
      <c r="K378" s="23"/>
    </row>
    <row r="379" spans="10:11" ht="15.75" customHeight="1" x14ac:dyDescent="0.25">
      <c r="J379" s="23"/>
      <c r="K379" s="23"/>
    </row>
    <row r="380" spans="10:11" ht="15.75" customHeight="1" x14ac:dyDescent="0.25">
      <c r="J380" s="23"/>
      <c r="K380" s="23"/>
    </row>
    <row r="381" spans="10:11" ht="15.75" customHeight="1" x14ac:dyDescent="0.25">
      <c r="J381" s="23"/>
      <c r="K381" s="23"/>
    </row>
    <row r="382" spans="10:11" ht="15.75" customHeight="1" x14ac:dyDescent="0.25">
      <c r="J382" s="23"/>
      <c r="K382" s="23"/>
    </row>
    <row r="383" spans="10:11" ht="15.75" customHeight="1" x14ac:dyDescent="0.25">
      <c r="J383" s="23"/>
      <c r="K383" s="23"/>
    </row>
    <row r="384" spans="10:11" ht="15.75" customHeight="1" x14ac:dyDescent="0.25">
      <c r="J384" s="23"/>
      <c r="K384" s="23"/>
    </row>
    <row r="385" spans="10:11" ht="15.75" customHeight="1" x14ac:dyDescent="0.25">
      <c r="J385" s="23"/>
      <c r="K385" s="23"/>
    </row>
    <row r="386" spans="10:11" ht="15.75" customHeight="1" x14ac:dyDescent="0.25">
      <c r="J386" s="23"/>
      <c r="K386" s="23"/>
    </row>
    <row r="387" spans="10:11" ht="15.75" customHeight="1" x14ac:dyDescent="0.25">
      <c r="J387" s="23"/>
      <c r="K387" s="23"/>
    </row>
    <row r="388" spans="10:11" ht="15.75" customHeight="1" x14ac:dyDescent="0.25">
      <c r="J388" s="23"/>
      <c r="K388" s="23"/>
    </row>
    <row r="389" spans="10:11" ht="15.75" customHeight="1" x14ac:dyDescent="0.25">
      <c r="J389" s="23"/>
      <c r="K389" s="23"/>
    </row>
    <row r="390" spans="10:11" ht="15.75" customHeight="1" x14ac:dyDescent="0.25">
      <c r="J390" s="23"/>
      <c r="K390" s="23"/>
    </row>
    <row r="391" spans="10:11" ht="15.75" customHeight="1" x14ac:dyDescent="0.25">
      <c r="J391" s="23"/>
      <c r="K391" s="23"/>
    </row>
    <row r="392" spans="10:11" ht="15.75" customHeight="1" x14ac:dyDescent="0.25">
      <c r="J392" s="23"/>
      <c r="K392" s="23"/>
    </row>
    <row r="393" spans="10:11" ht="15.75" customHeight="1" x14ac:dyDescent="0.25">
      <c r="J393" s="23"/>
      <c r="K393" s="23"/>
    </row>
    <row r="394" spans="10:11" ht="15.75" customHeight="1" x14ac:dyDescent="0.25">
      <c r="J394" s="23"/>
      <c r="K394" s="23"/>
    </row>
    <row r="395" spans="10:11" ht="15.75" customHeight="1" x14ac:dyDescent="0.25">
      <c r="J395" s="23"/>
      <c r="K395" s="23"/>
    </row>
    <row r="396" spans="10:11" ht="15.75" customHeight="1" x14ac:dyDescent="0.25">
      <c r="J396" s="23"/>
      <c r="K396" s="23"/>
    </row>
    <row r="397" spans="10:11" ht="15.75" customHeight="1" x14ac:dyDescent="0.25">
      <c r="J397" s="23"/>
      <c r="K397" s="23"/>
    </row>
    <row r="398" spans="10:11" ht="15.75" customHeight="1" x14ac:dyDescent="0.25">
      <c r="J398" s="23"/>
      <c r="K398" s="23"/>
    </row>
    <row r="399" spans="10:11" ht="15.75" customHeight="1" x14ac:dyDescent="0.25">
      <c r="J399" s="23"/>
      <c r="K399" s="23"/>
    </row>
    <row r="400" spans="10:11" ht="15.75" customHeight="1" x14ac:dyDescent="0.25">
      <c r="J400" s="23"/>
      <c r="K400" s="23"/>
    </row>
    <row r="401" spans="10:11" ht="15.75" customHeight="1" x14ac:dyDescent="0.25">
      <c r="J401" s="23"/>
      <c r="K401" s="23"/>
    </row>
    <row r="402" spans="10:11" ht="15.75" customHeight="1" x14ac:dyDescent="0.25">
      <c r="J402" s="23"/>
      <c r="K402" s="23"/>
    </row>
    <row r="403" spans="10:11" ht="15.75" customHeight="1" x14ac:dyDescent="0.25">
      <c r="J403" s="23"/>
      <c r="K403" s="23"/>
    </row>
    <row r="404" spans="10:11" ht="15.75" customHeight="1" x14ac:dyDescent="0.25">
      <c r="J404" s="23"/>
      <c r="K404" s="23"/>
    </row>
    <row r="405" spans="10:11" ht="15.75" customHeight="1" x14ac:dyDescent="0.25">
      <c r="J405" s="23"/>
      <c r="K405" s="23"/>
    </row>
    <row r="406" spans="10:11" ht="15.75" customHeight="1" x14ac:dyDescent="0.25">
      <c r="J406" s="23"/>
      <c r="K406" s="23"/>
    </row>
    <row r="407" spans="10:11" ht="15.75" customHeight="1" x14ac:dyDescent="0.25">
      <c r="J407" s="23"/>
      <c r="K407" s="23"/>
    </row>
    <row r="408" spans="10:11" ht="15.75" customHeight="1" x14ac:dyDescent="0.25">
      <c r="J408" s="23"/>
      <c r="K408" s="23"/>
    </row>
    <row r="409" spans="10:11" ht="15.75" customHeight="1" x14ac:dyDescent="0.25">
      <c r="J409" s="23"/>
      <c r="K409" s="23"/>
    </row>
    <row r="410" spans="10:11" ht="15.75" customHeight="1" x14ac:dyDescent="0.25">
      <c r="J410" s="23"/>
      <c r="K410" s="23"/>
    </row>
    <row r="411" spans="10:11" ht="15.75" customHeight="1" x14ac:dyDescent="0.25">
      <c r="J411" s="23"/>
      <c r="K411" s="23"/>
    </row>
    <row r="412" spans="10:11" ht="15.75" customHeight="1" x14ac:dyDescent="0.25">
      <c r="J412" s="23"/>
      <c r="K412" s="23"/>
    </row>
    <row r="413" spans="10:11" ht="15.75" customHeight="1" x14ac:dyDescent="0.25">
      <c r="J413" s="23"/>
      <c r="K413" s="23"/>
    </row>
    <row r="414" spans="10:11" ht="15.75" customHeight="1" x14ac:dyDescent="0.25">
      <c r="J414" s="23"/>
      <c r="K414" s="23"/>
    </row>
    <row r="415" spans="10:11" ht="15.75" customHeight="1" x14ac:dyDescent="0.25">
      <c r="J415" s="23"/>
      <c r="K415" s="23"/>
    </row>
    <row r="416" spans="10:11" ht="15.75" customHeight="1" x14ac:dyDescent="0.25">
      <c r="J416" s="23"/>
      <c r="K416" s="23"/>
    </row>
    <row r="417" spans="10:11" ht="15.75" customHeight="1" x14ac:dyDescent="0.25">
      <c r="J417" s="23"/>
      <c r="K417" s="23"/>
    </row>
    <row r="418" spans="10:11" ht="15.75" customHeight="1" x14ac:dyDescent="0.25">
      <c r="J418" s="23"/>
      <c r="K418" s="23"/>
    </row>
    <row r="419" spans="10:11" ht="15.75" customHeight="1" x14ac:dyDescent="0.25">
      <c r="J419" s="23"/>
      <c r="K419" s="23"/>
    </row>
    <row r="420" spans="10:11" ht="15.75" customHeight="1" x14ac:dyDescent="0.25">
      <c r="J420" s="23"/>
      <c r="K420" s="23"/>
    </row>
    <row r="421" spans="10:11" ht="15.75" customHeight="1" x14ac:dyDescent="0.25">
      <c r="J421" s="23"/>
      <c r="K421" s="23"/>
    </row>
    <row r="422" spans="10:11" ht="15.75" customHeight="1" x14ac:dyDescent="0.25">
      <c r="J422" s="23"/>
      <c r="K422" s="23"/>
    </row>
    <row r="423" spans="10:11" ht="15.75" customHeight="1" x14ac:dyDescent="0.25">
      <c r="J423" s="23"/>
      <c r="K423" s="23"/>
    </row>
    <row r="424" spans="10:11" ht="15.75" customHeight="1" x14ac:dyDescent="0.25">
      <c r="J424" s="23"/>
      <c r="K424" s="23"/>
    </row>
    <row r="425" spans="10:11" ht="15.75" customHeight="1" x14ac:dyDescent="0.25">
      <c r="J425" s="23"/>
      <c r="K425" s="23"/>
    </row>
    <row r="426" spans="10:11" ht="15.75" customHeight="1" x14ac:dyDescent="0.25">
      <c r="J426" s="23"/>
      <c r="K426" s="23"/>
    </row>
    <row r="427" spans="10:11" ht="15.75" customHeight="1" x14ac:dyDescent="0.25">
      <c r="J427" s="23"/>
      <c r="K427" s="23"/>
    </row>
    <row r="428" spans="10:11" ht="15.75" customHeight="1" x14ac:dyDescent="0.25">
      <c r="J428" s="23"/>
      <c r="K428" s="23"/>
    </row>
    <row r="429" spans="10:11" ht="15.75" customHeight="1" x14ac:dyDescent="0.25">
      <c r="J429" s="23"/>
      <c r="K429" s="23"/>
    </row>
    <row r="430" spans="10:11" ht="15.75" customHeight="1" x14ac:dyDescent="0.25">
      <c r="J430" s="23"/>
      <c r="K430" s="23"/>
    </row>
    <row r="431" spans="10:11" ht="15.75" customHeight="1" x14ac:dyDescent="0.25">
      <c r="J431" s="23"/>
      <c r="K431" s="23"/>
    </row>
    <row r="432" spans="10:11" ht="15.75" customHeight="1" x14ac:dyDescent="0.25">
      <c r="J432" s="23"/>
      <c r="K432" s="23"/>
    </row>
    <row r="433" spans="10:11" ht="15.75" customHeight="1" x14ac:dyDescent="0.25">
      <c r="J433" s="23"/>
      <c r="K433" s="23"/>
    </row>
    <row r="434" spans="10:11" ht="15.75" customHeight="1" x14ac:dyDescent="0.25">
      <c r="J434" s="23"/>
      <c r="K434" s="23"/>
    </row>
    <row r="435" spans="10:11" ht="15.75" customHeight="1" x14ac:dyDescent="0.25">
      <c r="J435" s="23"/>
      <c r="K435" s="23"/>
    </row>
    <row r="436" spans="10:11" ht="15.75" customHeight="1" x14ac:dyDescent="0.25">
      <c r="J436" s="23"/>
      <c r="K436" s="23"/>
    </row>
    <row r="437" spans="10:11" ht="15.75" customHeight="1" x14ac:dyDescent="0.25">
      <c r="J437" s="23"/>
      <c r="K437" s="23"/>
    </row>
    <row r="438" spans="10:11" ht="15.75" customHeight="1" x14ac:dyDescent="0.25">
      <c r="J438" s="23"/>
      <c r="K438" s="23"/>
    </row>
    <row r="439" spans="10:11" ht="15.75" customHeight="1" x14ac:dyDescent="0.25">
      <c r="J439" s="23"/>
      <c r="K439" s="23"/>
    </row>
    <row r="440" spans="10:11" ht="15.75" customHeight="1" x14ac:dyDescent="0.25">
      <c r="J440" s="23"/>
      <c r="K440" s="23"/>
    </row>
    <row r="441" spans="10:11" ht="15.75" customHeight="1" x14ac:dyDescent="0.25">
      <c r="J441" s="23"/>
      <c r="K441" s="23"/>
    </row>
    <row r="442" spans="10:11" ht="15.75" customHeight="1" x14ac:dyDescent="0.25">
      <c r="J442" s="23"/>
      <c r="K442" s="23"/>
    </row>
    <row r="443" spans="10:11" ht="15.75" customHeight="1" x14ac:dyDescent="0.25">
      <c r="J443" s="23"/>
      <c r="K443" s="23"/>
    </row>
    <row r="444" spans="10:11" ht="15.75" customHeight="1" x14ac:dyDescent="0.25">
      <c r="J444" s="23"/>
      <c r="K444" s="23"/>
    </row>
    <row r="445" spans="10:11" ht="15.75" customHeight="1" x14ac:dyDescent="0.25">
      <c r="J445" s="23"/>
      <c r="K445" s="23"/>
    </row>
    <row r="446" spans="10:11" ht="15.75" customHeight="1" x14ac:dyDescent="0.25">
      <c r="J446" s="23"/>
      <c r="K446" s="23"/>
    </row>
    <row r="447" spans="10:11" ht="15.75" customHeight="1" x14ac:dyDescent="0.25">
      <c r="J447" s="23"/>
      <c r="K447" s="23"/>
    </row>
    <row r="448" spans="10:11" ht="15.75" customHeight="1" x14ac:dyDescent="0.25">
      <c r="J448" s="23"/>
      <c r="K448" s="23"/>
    </row>
    <row r="449" spans="10:11" ht="15.75" customHeight="1" x14ac:dyDescent="0.25">
      <c r="J449" s="23"/>
      <c r="K449" s="23"/>
    </row>
    <row r="450" spans="10:11" ht="15.75" customHeight="1" x14ac:dyDescent="0.25">
      <c r="J450" s="23"/>
      <c r="K450" s="23"/>
    </row>
    <row r="451" spans="10:11" ht="15.75" customHeight="1" x14ac:dyDescent="0.25">
      <c r="J451" s="23"/>
      <c r="K451" s="23"/>
    </row>
    <row r="452" spans="10:11" ht="15.75" customHeight="1" x14ac:dyDescent="0.25">
      <c r="J452" s="23"/>
      <c r="K452" s="23"/>
    </row>
    <row r="453" spans="10:11" ht="15.75" customHeight="1" x14ac:dyDescent="0.25">
      <c r="J453" s="23"/>
      <c r="K453" s="23"/>
    </row>
    <row r="454" spans="10:11" ht="15.75" customHeight="1" x14ac:dyDescent="0.25">
      <c r="J454" s="23"/>
      <c r="K454" s="23"/>
    </row>
    <row r="455" spans="10:11" ht="15.75" customHeight="1" x14ac:dyDescent="0.25">
      <c r="J455" s="23"/>
      <c r="K455" s="23"/>
    </row>
    <row r="456" spans="10:11" ht="15.75" customHeight="1" x14ac:dyDescent="0.25">
      <c r="J456" s="23"/>
      <c r="K456" s="23"/>
    </row>
    <row r="457" spans="10:11" ht="15.75" customHeight="1" x14ac:dyDescent="0.25">
      <c r="J457" s="23"/>
      <c r="K457" s="23"/>
    </row>
    <row r="458" spans="10:11" ht="15.75" customHeight="1" x14ac:dyDescent="0.25">
      <c r="J458" s="23"/>
      <c r="K458" s="23"/>
    </row>
    <row r="459" spans="10:11" ht="15.75" customHeight="1" x14ac:dyDescent="0.25">
      <c r="J459" s="23"/>
      <c r="K459" s="23"/>
    </row>
    <row r="460" spans="10:11" ht="15.75" customHeight="1" x14ac:dyDescent="0.25">
      <c r="J460" s="23"/>
      <c r="K460" s="23"/>
    </row>
    <row r="461" spans="10:11" ht="15.75" customHeight="1" x14ac:dyDescent="0.25">
      <c r="J461" s="23"/>
      <c r="K461" s="23"/>
    </row>
    <row r="462" spans="10:11" ht="15.75" customHeight="1" x14ac:dyDescent="0.25">
      <c r="J462" s="23"/>
      <c r="K462" s="23"/>
    </row>
    <row r="463" spans="10:11" ht="15.75" customHeight="1" x14ac:dyDescent="0.25">
      <c r="J463" s="23"/>
      <c r="K463" s="23"/>
    </row>
    <row r="464" spans="10:11" ht="15.75" customHeight="1" x14ac:dyDescent="0.25">
      <c r="J464" s="23"/>
      <c r="K464" s="23"/>
    </row>
    <row r="465" spans="10:11" ht="15.75" customHeight="1" x14ac:dyDescent="0.25">
      <c r="J465" s="23"/>
      <c r="K465" s="23"/>
    </row>
    <row r="466" spans="10:11" ht="15.75" customHeight="1" x14ac:dyDescent="0.25">
      <c r="J466" s="23"/>
      <c r="K466" s="23"/>
    </row>
    <row r="467" spans="10:11" ht="15.75" customHeight="1" x14ac:dyDescent="0.25">
      <c r="J467" s="23"/>
      <c r="K467" s="23"/>
    </row>
    <row r="468" spans="10:11" ht="15.75" customHeight="1" x14ac:dyDescent="0.25">
      <c r="J468" s="23"/>
      <c r="K468" s="23"/>
    </row>
    <row r="469" spans="10:11" ht="15.75" customHeight="1" x14ac:dyDescent="0.25">
      <c r="J469" s="23"/>
      <c r="K469" s="23"/>
    </row>
    <row r="470" spans="10:11" ht="15.75" customHeight="1" x14ac:dyDescent="0.25">
      <c r="J470" s="23"/>
      <c r="K470" s="23"/>
    </row>
    <row r="471" spans="10:11" ht="15.75" customHeight="1" x14ac:dyDescent="0.25">
      <c r="J471" s="23"/>
      <c r="K471" s="23"/>
    </row>
    <row r="472" spans="10:11" ht="15.75" customHeight="1" x14ac:dyDescent="0.25">
      <c r="J472" s="23"/>
      <c r="K472" s="23"/>
    </row>
    <row r="473" spans="10:11" ht="15.75" customHeight="1" x14ac:dyDescent="0.25">
      <c r="J473" s="23"/>
      <c r="K473" s="23"/>
    </row>
    <row r="474" spans="10:11" ht="15.75" customHeight="1" x14ac:dyDescent="0.25">
      <c r="J474" s="23"/>
      <c r="K474" s="23"/>
    </row>
    <row r="475" spans="10:11" ht="15.75" customHeight="1" x14ac:dyDescent="0.25">
      <c r="J475" s="23"/>
      <c r="K475" s="23"/>
    </row>
    <row r="476" spans="10:11" ht="15.75" customHeight="1" x14ac:dyDescent="0.25">
      <c r="J476" s="23"/>
      <c r="K476" s="23"/>
    </row>
    <row r="477" spans="10:11" ht="15.75" customHeight="1" x14ac:dyDescent="0.25">
      <c r="J477" s="23"/>
      <c r="K477" s="23"/>
    </row>
    <row r="478" spans="10:11" ht="15.75" customHeight="1" x14ac:dyDescent="0.25">
      <c r="J478" s="23"/>
      <c r="K478" s="23"/>
    </row>
    <row r="479" spans="10:11" ht="15.75" customHeight="1" x14ac:dyDescent="0.25">
      <c r="J479" s="23"/>
      <c r="K479" s="23"/>
    </row>
    <row r="480" spans="10:11" ht="15.75" customHeight="1" x14ac:dyDescent="0.25">
      <c r="J480" s="23"/>
      <c r="K480" s="23"/>
    </row>
    <row r="481" spans="10:11" ht="15.75" customHeight="1" x14ac:dyDescent="0.25">
      <c r="J481" s="23"/>
      <c r="K481" s="23"/>
    </row>
    <row r="482" spans="10:11" ht="15.75" customHeight="1" x14ac:dyDescent="0.25">
      <c r="J482" s="23"/>
      <c r="K482" s="23"/>
    </row>
    <row r="483" spans="10:11" ht="15.75" customHeight="1" x14ac:dyDescent="0.25">
      <c r="J483" s="23"/>
      <c r="K483" s="23"/>
    </row>
    <row r="484" spans="10:11" ht="15.75" customHeight="1" x14ac:dyDescent="0.25">
      <c r="J484" s="23"/>
      <c r="K484" s="23"/>
    </row>
    <row r="485" spans="10:11" ht="15.75" customHeight="1" x14ac:dyDescent="0.25">
      <c r="J485" s="23"/>
      <c r="K485" s="23"/>
    </row>
    <row r="486" spans="10:11" ht="15.75" customHeight="1" x14ac:dyDescent="0.25">
      <c r="J486" s="23"/>
      <c r="K486" s="23"/>
    </row>
    <row r="487" spans="10:11" ht="15.75" customHeight="1" x14ac:dyDescent="0.25">
      <c r="J487" s="23"/>
      <c r="K487" s="23"/>
    </row>
    <row r="488" spans="10:11" ht="15.75" customHeight="1" x14ac:dyDescent="0.25">
      <c r="J488" s="23"/>
      <c r="K488" s="23"/>
    </row>
    <row r="489" spans="10:11" ht="15.75" customHeight="1" x14ac:dyDescent="0.25">
      <c r="J489" s="23"/>
      <c r="K489" s="23"/>
    </row>
    <row r="490" spans="10:11" ht="15.75" customHeight="1" x14ac:dyDescent="0.25">
      <c r="J490" s="23"/>
      <c r="K490" s="23"/>
    </row>
    <row r="491" spans="10:11" ht="15.75" customHeight="1" x14ac:dyDescent="0.25">
      <c r="J491" s="23"/>
      <c r="K491" s="23"/>
    </row>
    <row r="492" spans="10:11" ht="15.75" customHeight="1" x14ac:dyDescent="0.25">
      <c r="J492" s="23"/>
      <c r="K492" s="23"/>
    </row>
    <row r="493" spans="10:11" ht="15.75" customHeight="1" x14ac:dyDescent="0.25">
      <c r="J493" s="23"/>
      <c r="K493" s="23"/>
    </row>
    <row r="494" spans="10:11" ht="15.75" customHeight="1" x14ac:dyDescent="0.25">
      <c r="J494" s="23"/>
      <c r="K494" s="23"/>
    </row>
    <row r="495" spans="10:11" ht="15.75" customHeight="1" x14ac:dyDescent="0.25">
      <c r="J495" s="23"/>
      <c r="K495" s="23"/>
    </row>
    <row r="496" spans="10:11" ht="15.75" customHeight="1" x14ac:dyDescent="0.25">
      <c r="J496" s="23"/>
      <c r="K496" s="23"/>
    </row>
    <row r="497" spans="10:11" ht="15.75" customHeight="1" x14ac:dyDescent="0.25">
      <c r="J497" s="23"/>
      <c r="K497" s="23"/>
    </row>
    <row r="498" spans="10:11" ht="15.75" customHeight="1" x14ac:dyDescent="0.25">
      <c r="J498" s="23"/>
      <c r="K498" s="23"/>
    </row>
    <row r="499" spans="10:11" ht="15.75" customHeight="1" x14ac:dyDescent="0.25">
      <c r="J499" s="23"/>
      <c r="K499" s="23"/>
    </row>
    <row r="500" spans="10:11" ht="15.75" customHeight="1" x14ac:dyDescent="0.25">
      <c r="J500" s="23"/>
      <c r="K500" s="23"/>
    </row>
    <row r="501" spans="10:11" ht="15.75" customHeight="1" x14ac:dyDescent="0.25">
      <c r="J501" s="23"/>
      <c r="K501" s="23"/>
    </row>
    <row r="502" spans="10:11" ht="15.75" customHeight="1" x14ac:dyDescent="0.25">
      <c r="J502" s="23"/>
      <c r="K502" s="23"/>
    </row>
    <row r="503" spans="10:11" ht="15.75" customHeight="1" x14ac:dyDescent="0.25">
      <c r="J503" s="23"/>
      <c r="K503" s="23"/>
    </row>
    <row r="504" spans="10:11" ht="15.75" customHeight="1" x14ac:dyDescent="0.25">
      <c r="J504" s="23"/>
      <c r="K504" s="23"/>
    </row>
    <row r="505" spans="10:11" ht="15.75" customHeight="1" x14ac:dyDescent="0.25">
      <c r="J505" s="23"/>
      <c r="K505" s="23"/>
    </row>
    <row r="506" spans="10:11" ht="15.75" customHeight="1" x14ac:dyDescent="0.25">
      <c r="J506" s="23"/>
      <c r="K506" s="23"/>
    </row>
    <row r="507" spans="10:11" ht="15.75" customHeight="1" x14ac:dyDescent="0.25">
      <c r="J507" s="23"/>
      <c r="K507" s="23"/>
    </row>
    <row r="508" spans="10:11" ht="15.75" customHeight="1" x14ac:dyDescent="0.25">
      <c r="J508" s="23"/>
      <c r="K508" s="23"/>
    </row>
    <row r="509" spans="10:11" ht="15.75" customHeight="1" x14ac:dyDescent="0.25">
      <c r="J509" s="23"/>
      <c r="K509" s="23"/>
    </row>
    <row r="510" spans="10:11" ht="15.75" customHeight="1" x14ac:dyDescent="0.25">
      <c r="J510" s="23"/>
      <c r="K510" s="23"/>
    </row>
    <row r="511" spans="10:11" ht="15.75" customHeight="1" x14ac:dyDescent="0.25">
      <c r="J511" s="23"/>
      <c r="K511" s="23"/>
    </row>
    <row r="512" spans="10:11" ht="15.75" customHeight="1" x14ac:dyDescent="0.25">
      <c r="J512" s="23"/>
      <c r="K512" s="23"/>
    </row>
    <row r="513" spans="10:11" ht="15.75" customHeight="1" x14ac:dyDescent="0.25">
      <c r="J513" s="23"/>
      <c r="K513" s="23"/>
    </row>
    <row r="514" spans="10:11" ht="15.75" customHeight="1" x14ac:dyDescent="0.25">
      <c r="J514" s="23"/>
      <c r="K514" s="23"/>
    </row>
    <row r="515" spans="10:11" ht="15.75" customHeight="1" x14ac:dyDescent="0.25">
      <c r="J515" s="23"/>
      <c r="K515" s="23"/>
    </row>
    <row r="516" spans="10:11" ht="15.75" customHeight="1" x14ac:dyDescent="0.25">
      <c r="J516" s="23"/>
      <c r="K516" s="23"/>
    </row>
    <row r="517" spans="10:11" ht="15.75" customHeight="1" x14ac:dyDescent="0.25">
      <c r="J517" s="23"/>
      <c r="K517" s="23"/>
    </row>
    <row r="518" spans="10:11" ht="15.75" customHeight="1" x14ac:dyDescent="0.25">
      <c r="J518" s="23"/>
      <c r="K518" s="23"/>
    </row>
    <row r="519" spans="10:11" ht="15.75" customHeight="1" x14ac:dyDescent="0.25">
      <c r="J519" s="23"/>
      <c r="K519" s="23"/>
    </row>
    <row r="520" spans="10:11" ht="15.75" customHeight="1" x14ac:dyDescent="0.25">
      <c r="J520" s="23"/>
      <c r="K520" s="23"/>
    </row>
    <row r="521" spans="10:11" ht="15.75" customHeight="1" x14ac:dyDescent="0.25">
      <c r="J521" s="23"/>
      <c r="K521" s="23"/>
    </row>
    <row r="522" spans="10:11" ht="15.75" customHeight="1" x14ac:dyDescent="0.25">
      <c r="J522" s="23"/>
      <c r="K522" s="23"/>
    </row>
    <row r="523" spans="10:11" ht="15.75" customHeight="1" x14ac:dyDescent="0.25">
      <c r="J523" s="23"/>
      <c r="K523" s="23"/>
    </row>
    <row r="524" spans="10:11" ht="15.75" customHeight="1" x14ac:dyDescent="0.25">
      <c r="J524" s="23"/>
      <c r="K524" s="23"/>
    </row>
    <row r="525" spans="10:11" ht="15.75" customHeight="1" x14ac:dyDescent="0.25">
      <c r="J525" s="23"/>
      <c r="K525" s="23"/>
    </row>
    <row r="526" spans="10:11" ht="15.75" customHeight="1" x14ac:dyDescent="0.25">
      <c r="J526" s="23"/>
      <c r="K526" s="23"/>
    </row>
    <row r="527" spans="10:11" ht="15.75" customHeight="1" x14ac:dyDescent="0.25">
      <c r="J527" s="23"/>
      <c r="K527" s="23"/>
    </row>
    <row r="528" spans="10:11" ht="15.75" customHeight="1" x14ac:dyDescent="0.25">
      <c r="J528" s="23"/>
      <c r="K528" s="23"/>
    </row>
    <row r="529" spans="10:11" ht="15.75" customHeight="1" x14ac:dyDescent="0.25">
      <c r="J529" s="23"/>
      <c r="K529" s="23"/>
    </row>
    <row r="530" spans="10:11" ht="15.75" customHeight="1" x14ac:dyDescent="0.25">
      <c r="J530" s="23"/>
      <c r="K530" s="23"/>
    </row>
    <row r="531" spans="10:11" ht="15.75" customHeight="1" x14ac:dyDescent="0.25">
      <c r="J531" s="23"/>
      <c r="K531" s="23"/>
    </row>
    <row r="532" spans="10:11" ht="15.75" customHeight="1" x14ac:dyDescent="0.25">
      <c r="J532" s="23"/>
      <c r="K532" s="23"/>
    </row>
    <row r="533" spans="10:11" ht="15.75" customHeight="1" x14ac:dyDescent="0.25">
      <c r="J533" s="23"/>
      <c r="K533" s="23"/>
    </row>
    <row r="534" spans="10:11" ht="15.75" customHeight="1" x14ac:dyDescent="0.25">
      <c r="J534" s="23"/>
      <c r="K534" s="23"/>
    </row>
    <row r="535" spans="10:11" ht="15.75" customHeight="1" x14ac:dyDescent="0.25">
      <c r="J535" s="23"/>
      <c r="K535" s="23"/>
    </row>
    <row r="536" spans="10:11" ht="15.75" customHeight="1" x14ac:dyDescent="0.25">
      <c r="J536" s="23"/>
      <c r="K536" s="23"/>
    </row>
    <row r="537" spans="10:11" ht="15.75" customHeight="1" x14ac:dyDescent="0.25">
      <c r="J537" s="23"/>
      <c r="K537" s="23"/>
    </row>
    <row r="538" spans="10:11" ht="15.75" customHeight="1" x14ac:dyDescent="0.25">
      <c r="J538" s="23"/>
      <c r="K538" s="23"/>
    </row>
    <row r="539" spans="10:11" ht="15.75" customHeight="1" x14ac:dyDescent="0.25">
      <c r="J539" s="23"/>
      <c r="K539" s="23"/>
    </row>
    <row r="540" spans="10:11" ht="15.75" customHeight="1" x14ac:dyDescent="0.25">
      <c r="J540" s="23"/>
      <c r="K540" s="23"/>
    </row>
    <row r="541" spans="10:11" ht="15.75" customHeight="1" x14ac:dyDescent="0.25">
      <c r="J541" s="23"/>
      <c r="K541" s="23"/>
    </row>
    <row r="542" spans="10:11" ht="15.75" customHeight="1" x14ac:dyDescent="0.25">
      <c r="J542" s="23"/>
      <c r="K542" s="23"/>
    </row>
    <row r="543" spans="10:11" ht="15.75" customHeight="1" x14ac:dyDescent="0.25">
      <c r="J543" s="23"/>
      <c r="K543" s="23"/>
    </row>
    <row r="544" spans="10:11" ht="15.75" customHeight="1" x14ac:dyDescent="0.25">
      <c r="J544" s="23"/>
      <c r="K544" s="23"/>
    </row>
    <row r="545" spans="10:11" ht="15.75" customHeight="1" x14ac:dyDescent="0.25">
      <c r="J545" s="23"/>
      <c r="K545" s="23"/>
    </row>
    <row r="546" spans="10:11" ht="15.75" customHeight="1" x14ac:dyDescent="0.25">
      <c r="J546" s="23"/>
      <c r="K546" s="23"/>
    </row>
    <row r="547" spans="10:11" ht="15.75" customHeight="1" x14ac:dyDescent="0.25">
      <c r="J547" s="23"/>
      <c r="K547" s="23"/>
    </row>
    <row r="548" spans="10:11" ht="15.75" customHeight="1" x14ac:dyDescent="0.25">
      <c r="J548" s="23"/>
      <c r="K548" s="23"/>
    </row>
    <row r="549" spans="10:11" ht="15.75" customHeight="1" x14ac:dyDescent="0.25">
      <c r="J549" s="23"/>
      <c r="K549" s="23"/>
    </row>
    <row r="550" spans="10:11" ht="15.75" customHeight="1" x14ac:dyDescent="0.25">
      <c r="J550" s="23"/>
      <c r="K550" s="23"/>
    </row>
    <row r="551" spans="10:11" ht="15.75" customHeight="1" x14ac:dyDescent="0.25">
      <c r="J551" s="23"/>
      <c r="K551" s="23"/>
    </row>
    <row r="552" spans="10:11" ht="15.75" customHeight="1" x14ac:dyDescent="0.25">
      <c r="J552" s="23"/>
      <c r="K552" s="23"/>
    </row>
    <row r="553" spans="10:11" ht="15.75" customHeight="1" x14ac:dyDescent="0.25">
      <c r="J553" s="23"/>
      <c r="K553" s="23"/>
    </row>
    <row r="554" spans="10:11" ht="15.75" customHeight="1" x14ac:dyDescent="0.25">
      <c r="J554" s="23"/>
      <c r="K554" s="23"/>
    </row>
    <row r="555" spans="10:11" ht="15.75" customHeight="1" x14ac:dyDescent="0.25">
      <c r="J555" s="23"/>
      <c r="K555" s="23"/>
    </row>
    <row r="556" spans="10:11" ht="15.75" customHeight="1" x14ac:dyDescent="0.25">
      <c r="J556" s="23"/>
      <c r="K556" s="23"/>
    </row>
    <row r="557" spans="10:11" ht="15.75" customHeight="1" x14ac:dyDescent="0.25">
      <c r="J557" s="23"/>
      <c r="K557" s="23"/>
    </row>
    <row r="558" spans="10:11" ht="15.75" customHeight="1" x14ac:dyDescent="0.25">
      <c r="J558" s="23"/>
      <c r="K558" s="23"/>
    </row>
    <row r="559" spans="10:11" ht="15.75" customHeight="1" x14ac:dyDescent="0.25">
      <c r="J559" s="23"/>
      <c r="K559" s="23"/>
    </row>
    <row r="560" spans="10:11" ht="15.75" customHeight="1" x14ac:dyDescent="0.25">
      <c r="J560" s="23"/>
      <c r="K560" s="23"/>
    </row>
    <row r="561" spans="10:11" ht="15.75" customHeight="1" x14ac:dyDescent="0.25">
      <c r="J561" s="23"/>
      <c r="K561" s="23"/>
    </row>
    <row r="562" spans="10:11" ht="15.75" customHeight="1" x14ac:dyDescent="0.25">
      <c r="J562" s="23"/>
      <c r="K562" s="23"/>
    </row>
    <row r="563" spans="10:11" ht="15.75" customHeight="1" x14ac:dyDescent="0.25">
      <c r="J563" s="23"/>
      <c r="K563" s="23"/>
    </row>
    <row r="564" spans="10:11" ht="15.75" customHeight="1" x14ac:dyDescent="0.25">
      <c r="J564" s="23"/>
      <c r="K564" s="23"/>
    </row>
    <row r="565" spans="10:11" ht="15.75" customHeight="1" x14ac:dyDescent="0.25">
      <c r="J565" s="23"/>
      <c r="K565" s="23"/>
    </row>
    <row r="566" spans="10:11" ht="15.75" customHeight="1" x14ac:dyDescent="0.25">
      <c r="J566" s="23"/>
      <c r="K566" s="23"/>
    </row>
    <row r="567" spans="10:11" ht="15.75" customHeight="1" x14ac:dyDescent="0.25">
      <c r="J567" s="23"/>
      <c r="K567" s="23"/>
    </row>
    <row r="568" spans="10:11" ht="15.75" customHeight="1" x14ac:dyDescent="0.25">
      <c r="J568" s="23"/>
      <c r="K568" s="23"/>
    </row>
    <row r="569" spans="10:11" ht="15.75" customHeight="1" x14ac:dyDescent="0.25">
      <c r="J569" s="23"/>
      <c r="K569" s="23"/>
    </row>
    <row r="570" spans="10:11" ht="15.75" customHeight="1" x14ac:dyDescent="0.25">
      <c r="J570" s="23"/>
      <c r="K570" s="23"/>
    </row>
    <row r="571" spans="10:11" ht="15.75" customHeight="1" x14ac:dyDescent="0.25">
      <c r="J571" s="23"/>
      <c r="K571" s="23"/>
    </row>
    <row r="572" spans="10:11" ht="15.75" customHeight="1" x14ac:dyDescent="0.25">
      <c r="J572" s="23"/>
      <c r="K572" s="23"/>
    </row>
    <row r="573" spans="10:11" ht="15.75" customHeight="1" x14ac:dyDescent="0.25">
      <c r="J573" s="23"/>
      <c r="K573" s="23"/>
    </row>
    <row r="574" spans="10:11" ht="15.75" customHeight="1" x14ac:dyDescent="0.25">
      <c r="J574" s="23"/>
      <c r="K574" s="23"/>
    </row>
    <row r="575" spans="10:11" ht="15.75" customHeight="1" x14ac:dyDescent="0.25">
      <c r="J575" s="23"/>
      <c r="K575" s="23"/>
    </row>
    <row r="576" spans="10:11" ht="15.75" customHeight="1" x14ac:dyDescent="0.25">
      <c r="J576" s="23"/>
      <c r="K576" s="23"/>
    </row>
    <row r="577" spans="10:11" ht="15.75" customHeight="1" x14ac:dyDescent="0.25">
      <c r="J577" s="23"/>
      <c r="K577" s="23"/>
    </row>
    <row r="578" spans="10:11" ht="15.75" customHeight="1" x14ac:dyDescent="0.25">
      <c r="J578" s="23"/>
      <c r="K578" s="23"/>
    </row>
    <row r="579" spans="10:11" ht="15.75" customHeight="1" x14ac:dyDescent="0.25">
      <c r="J579" s="23"/>
      <c r="K579" s="23"/>
    </row>
    <row r="580" spans="10:11" ht="15.75" customHeight="1" x14ac:dyDescent="0.25">
      <c r="J580" s="23"/>
      <c r="K580" s="23"/>
    </row>
    <row r="581" spans="10:11" ht="15.75" customHeight="1" x14ac:dyDescent="0.25">
      <c r="J581" s="23"/>
      <c r="K581" s="23"/>
    </row>
    <row r="582" spans="10:11" ht="15.75" customHeight="1" x14ac:dyDescent="0.25">
      <c r="J582" s="23"/>
      <c r="K582" s="23"/>
    </row>
    <row r="583" spans="10:11" ht="15.75" customHeight="1" x14ac:dyDescent="0.25">
      <c r="J583" s="23"/>
      <c r="K583" s="23"/>
    </row>
    <row r="584" spans="10:11" ht="15.75" customHeight="1" x14ac:dyDescent="0.25">
      <c r="J584" s="23"/>
      <c r="K584" s="23"/>
    </row>
    <row r="585" spans="10:11" ht="15.75" customHeight="1" x14ac:dyDescent="0.25">
      <c r="J585" s="23"/>
      <c r="K585" s="23"/>
    </row>
    <row r="586" spans="10:11" ht="15.75" customHeight="1" x14ac:dyDescent="0.25">
      <c r="J586" s="23"/>
      <c r="K586" s="23"/>
    </row>
    <row r="587" spans="10:11" ht="15.75" customHeight="1" x14ac:dyDescent="0.25">
      <c r="J587" s="23"/>
      <c r="K587" s="23"/>
    </row>
    <row r="588" spans="10:11" ht="15.75" customHeight="1" x14ac:dyDescent="0.25">
      <c r="J588" s="23"/>
      <c r="K588" s="23"/>
    </row>
    <row r="589" spans="10:11" ht="15.75" customHeight="1" x14ac:dyDescent="0.25">
      <c r="J589" s="23"/>
      <c r="K589" s="23"/>
    </row>
    <row r="590" spans="10:11" ht="15.75" customHeight="1" x14ac:dyDescent="0.25">
      <c r="J590" s="23"/>
      <c r="K590" s="23"/>
    </row>
    <row r="591" spans="10:11" ht="15.75" customHeight="1" x14ac:dyDescent="0.25">
      <c r="J591" s="23"/>
      <c r="K591" s="23"/>
    </row>
    <row r="592" spans="10:11" ht="15.75" customHeight="1" x14ac:dyDescent="0.25">
      <c r="J592" s="23"/>
      <c r="K592" s="23"/>
    </row>
    <row r="593" spans="10:11" ht="15.75" customHeight="1" x14ac:dyDescent="0.25">
      <c r="J593" s="23"/>
      <c r="K593" s="23"/>
    </row>
    <row r="594" spans="10:11" ht="15.75" customHeight="1" x14ac:dyDescent="0.25">
      <c r="J594" s="23"/>
      <c r="K594" s="23"/>
    </row>
    <row r="595" spans="10:11" ht="15.75" customHeight="1" x14ac:dyDescent="0.25">
      <c r="J595" s="23"/>
      <c r="K595" s="23"/>
    </row>
    <row r="596" spans="10:11" ht="15.75" customHeight="1" x14ac:dyDescent="0.25">
      <c r="J596" s="23"/>
      <c r="K596" s="23"/>
    </row>
    <row r="597" spans="10:11" ht="15.75" customHeight="1" x14ac:dyDescent="0.25">
      <c r="J597" s="23"/>
      <c r="K597" s="23"/>
    </row>
    <row r="598" spans="10:11" ht="15.75" customHeight="1" x14ac:dyDescent="0.25">
      <c r="J598" s="23"/>
      <c r="K598" s="23"/>
    </row>
    <row r="599" spans="10:11" ht="15.75" customHeight="1" x14ac:dyDescent="0.25">
      <c r="J599" s="23"/>
      <c r="K599" s="23"/>
    </row>
    <row r="600" spans="10:11" ht="15.75" customHeight="1" x14ac:dyDescent="0.25">
      <c r="J600" s="23"/>
      <c r="K600" s="23"/>
    </row>
    <row r="601" spans="10:11" ht="15.75" customHeight="1" x14ac:dyDescent="0.25">
      <c r="J601" s="23"/>
      <c r="K601" s="23"/>
    </row>
    <row r="602" spans="10:11" ht="15.75" customHeight="1" x14ac:dyDescent="0.25">
      <c r="J602" s="23"/>
      <c r="K602" s="23"/>
    </row>
    <row r="603" spans="10:11" ht="15.75" customHeight="1" x14ac:dyDescent="0.25">
      <c r="J603" s="23"/>
      <c r="K603" s="23"/>
    </row>
    <row r="604" spans="10:11" ht="15.75" customHeight="1" x14ac:dyDescent="0.25">
      <c r="J604" s="23"/>
      <c r="K604" s="23"/>
    </row>
    <row r="605" spans="10:11" ht="15.75" customHeight="1" x14ac:dyDescent="0.25">
      <c r="J605" s="23"/>
      <c r="K605" s="23"/>
    </row>
    <row r="606" spans="10:11" ht="15.75" customHeight="1" x14ac:dyDescent="0.25">
      <c r="J606" s="23"/>
      <c r="K606" s="23"/>
    </row>
    <row r="607" spans="10:11" ht="15.75" customHeight="1" x14ac:dyDescent="0.25">
      <c r="J607" s="23"/>
      <c r="K607" s="23"/>
    </row>
    <row r="608" spans="10:11" ht="15.75" customHeight="1" x14ac:dyDescent="0.25">
      <c r="J608" s="23"/>
      <c r="K608" s="23"/>
    </row>
    <row r="609" spans="10:11" ht="15.75" customHeight="1" x14ac:dyDescent="0.25">
      <c r="J609" s="23"/>
      <c r="K609" s="23"/>
    </row>
    <row r="610" spans="10:11" ht="15.75" customHeight="1" x14ac:dyDescent="0.25">
      <c r="J610" s="23"/>
      <c r="K610" s="23"/>
    </row>
    <row r="611" spans="10:11" ht="15.75" customHeight="1" x14ac:dyDescent="0.25">
      <c r="J611" s="23"/>
      <c r="K611" s="23"/>
    </row>
    <row r="612" spans="10:11" ht="15.75" customHeight="1" x14ac:dyDescent="0.25">
      <c r="J612" s="23"/>
      <c r="K612" s="23"/>
    </row>
    <row r="613" spans="10:11" ht="15.75" customHeight="1" x14ac:dyDescent="0.25">
      <c r="J613" s="23"/>
      <c r="K613" s="23"/>
    </row>
    <row r="614" spans="10:11" ht="15.75" customHeight="1" x14ac:dyDescent="0.25">
      <c r="J614" s="23"/>
      <c r="K614" s="23"/>
    </row>
    <row r="615" spans="10:11" ht="15.75" customHeight="1" x14ac:dyDescent="0.25">
      <c r="J615" s="23"/>
      <c r="K615" s="23"/>
    </row>
    <row r="616" spans="10:11" ht="15.75" customHeight="1" x14ac:dyDescent="0.25">
      <c r="J616" s="23"/>
      <c r="K616" s="23"/>
    </row>
    <row r="617" spans="10:11" ht="15.75" customHeight="1" x14ac:dyDescent="0.25">
      <c r="J617" s="23"/>
      <c r="K617" s="23"/>
    </row>
    <row r="618" spans="10:11" ht="15.75" customHeight="1" x14ac:dyDescent="0.25">
      <c r="J618" s="23"/>
      <c r="K618" s="23"/>
    </row>
    <row r="619" spans="10:11" ht="15.75" customHeight="1" x14ac:dyDescent="0.25">
      <c r="J619" s="23"/>
      <c r="K619" s="23"/>
    </row>
    <row r="620" spans="10:11" ht="15.75" customHeight="1" x14ac:dyDescent="0.25">
      <c r="J620" s="23"/>
      <c r="K620" s="23"/>
    </row>
    <row r="621" spans="10:11" ht="15.75" customHeight="1" x14ac:dyDescent="0.25">
      <c r="J621" s="23"/>
      <c r="K621" s="23"/>
    </row>
    <row r="622" spans="10:11" ht="15.75" customHeight="1" x14ac:dyDescent="0.25">
      <c r="J622" s="23"/>
      <c r="K622" s="23"/>
    </row>
    <row r="623" spans="10:11" ht="15.75" customHeight="1" x14ac:dyDescent="0.25">
      <c r="J623" s="23"/>
      <c r="K623" s="23"/>
    </row>
    <row r="624" spans="10:11" ht="15.75" customHeight="1" x14ac:dyDescent="0.25">
      <c r="J624" s="23"/>
      <c r="K624" s="23"/>
    </row>
    <row r="625" spans="10:11" ht="15.75" customHeight="1" x14ac:dyDescent="0.25">
      <c r="J625" s="23"/>
      <c r="K625" s="23"/>
    </row>
    <row r="626" spans="10:11" ht="15.75" customHeight="1" x14ac:dyDescent="0.25">
      <c r="J626" s="23"/>
      <c r="K626" s="23"/>
    </row>
    <row r="627" spans="10:11" ht="15.75" customHeight="1" x14ac:dyDescent="0.25">
      <c r="J627" s="23"/>
      <c r="K627" s="23"/>
    </row>
    <row r="628" spans="10:11" ht="15.75" customHeight="1" x14ac:dyDescent="0.25">
      <c r="J628" s="23"/>
      <c r="K628" s="23"/>
    </row>
    <row r="629" spans="10:11" ht="15.75" customHeight="1" x14ac:dyDescent="0.25">
      <c r="J629" s="23"/>
      <c r="K629" s="23"/>
    </row>
    <row r="630" spans="10:11" ht="15.75" customHeight="1" x14ac:dyDescent="0.25">
      <c r="J630" s="23"/>
      <c r="K630" s="23"/>
    </row>
    <row r="631" spans="10:11" ht="15.75" customHeight="1" x14ac:dyDescent="0.25">
      <c r="J631" s="23"/>
      <c r="K631" s="23"/>
    </row>
    <row r="632" spans="10:11" ht="15.75" customHeight="1" x14ac:dyDescent="0.25">
      <c r="J632" s="23"/>
      <c r="K632" s="23"/>
    </row>
    <row r="633" spans="10:11" ht="15.75" customHeight="1" x14ac:dyDescent="0.25">
      <c r="J633" s="23"/>
      <c r="K633" s="23"/>
    </row>
    <row r="634" spans="10:11" ht="15.75" customHeight="1" x14ac:dyDescent="0.25">
      <c r="J634" s="23"/>
      <c r="K634" s="23"/>
    </row>
    <row r="635" spans="10:11" ht="15.75" customHeight="1" x14ac:dyDescent="0.25">
      <c r="J635" s="23"/>
      <c r="K635" s="23"/>
    </row>
    <row r="636" spans="10:11" ht="15.75" customHeight="1" x14ac:dyDescent="0.25">
      <c r="J636" s="23"/>
      <c r="K636" s="23"/>
    </row>
    <row r="637" spans="10:11" ht="15.75" customHeight="1" x14ac:dyDescent="0.25">
      <c r="J637" s="23"/>
      <c r="K637" s="23"/>
    </row>
    <row r="638" spans="10:11" ht="15.75" customHeight="1" x14ac:dyDescent="0.25">
      <c r="J638" s="23"/>
      <c r="K638" s="23"/>
    </row>
    <row r="639" spans="10:11" ht="15.75" customHeight="1" x14ac:dyDescent="0.25">
      <c r="J639" s="23"/>
      <c r="K639" s="23"/>
    </row>
    <row r="640" spans="10:11" ht="15.75" customHeight="1" x14ac:dyDescent="0.25">
      <c r="J640" s="23"/>
      <c r="K640" s="23"/>
    </row>
    <row r="641" spans="10:11" ht="15.75" customHeight="1" x14ac:dyDescent="0.25">
      <c r="J641" s="23"/>
      <c r="K641" s="23"/>
    </row>
    <row r="642" spans="10:11" ht="15.75" customHeight="1" x14ac:dyDescent="0.25">
      <c r="J642" s="23"/>
      <c r="K642" s="23"/>
    </row>
    <row r="643" spans="10:11" ht="15.75" customHeight="1" x14ac:dyDescent="0.25">
      <c r="J643" s="23"/>
      <c r="K643" s="23"/>
    </row>
    <row r="644" spans="10:11" ht="15.75" customHeight="1" x14ac:dyDescent="0.25">
      <c r="J644" s="23"/>
      <c r="K644" s="23"/>
    </row>
    <row r="645" spans="10:11" ht="15.75" customHeight="1" x14ac:dyDescent="0.25">
      <c r="J645" s="23"/>
      <c r="K645" s="23"/>
    </row>
    <row r="646" spans="10:11" ht="15.75" customHeight="1" x14ac:dyDescent="0.25">
      <c r="J646" s="23"/>
      <c r="K646" s="23"/>
    </row>
    <row r="647" spans="10:11" ht="15.75" customHeight="1" x14ac:dyDescent="0.25">
      <c r="J647" s="23"/>
      <c r="K647" s="23"/>
    </row>
    <row r="648" spans="10:11" ht="15.75" customHeight="1" x14ac:dyDescent="0.25">
      <c r="J648" s="23"/>
      <c r="K648" s="23"/>
    </row>
    <row r="649" spans="10:11" ht="15.75" customHeight="1" x14ac:dyDescent="0.25">
      <c r="J649" s="23"/>
      <c r="K649" s="23"/>
    </row>
    <row r="650" spans="10:11" ht="15.75" customHeight="1" x14ac:dyDescent="0.25">
      <c r="J650" s="23"/>
      <c r="K650" s="23"/>
    </row>
    <row r="651" spans="10:11" ht="15.75" customHeight="1" x14ac:dyDescent="0.25">
      <c r="J651" s="23"/>
      <c r="K651" s="23"/>
    </row>
    <row r="652" spans="10:11" ht="15.75" customHeight="1" x14ac:dyDescent="0.25">
      <c r="J652" s="23"/>
      <c r="K652" s="23"/>
    </row>
    <row r="653" spans="10:11" ht="15.75" customHeight="1" x14ac:dyDescent="0.25">
      <c r="J653" s="23"/>
      <c r="K653" s="23"/>
    </row>
    <row r="654" spans="10:11" ht="15.75" customHeight="1" x14ac:dyDescent="0.25">
      <c r="J654" s="23"/>
      <c r="K654" s="23"/>
    </row>
    <row r="655" spans="10:11" ht="15.75" customHeight="1" x14ac:dyDescent="0.25">
      <c r="J655" s="23"/>
      <c r="K655" s="23"/>
    </row>
    <row r="656" spans="10:11" ht="15.75" customHeight="1" x14ac:dyDescent="0.25">
      <c r="J656" s="23"/>
      <c r="K656" s="23"/>
    </row>
    <row r="657" spans="10:11" ht="15.75" customHeight="1" x14ac:dyDescent="0.25">
      <c r="J657" s="23"/>
      <c r="K657" s="23"/>
    </row>
    <row r="658" spans="10:11" ht="15.75" customHeight="1" x14ac:dyDescent="0.25">
      <c r="J658" s="23"/>
      <c r="K658" s="23"/>
    </row>
    <row r="659" spans="10:11" ht="15.75" customHeight="1" x14ac:dyDescent="0.25">
      <c r="J659" s="23"/>
      <c r="K659" s="23"/>
    </row>
    <row r="660" spans="10:11" ht="15.75" customHeight="1" x14ac:dyDescent="0.25">
      <c r="J660" s="23"/>
      <c r="K660" s="23"/>
    </row>
    <row r="661" spans="10:11" ht="15.75" customHeight="1" x14ac:dyDescent="0.25">
      <c r="J661" s="23"/>
      <c r="K661" s="23"/>
    </row>
    <row r="662" spans="10:11" ht="15.75" customHeight="1" x14ac:dyDescent="0.25">
      <c r="J662" s="23"/>
      <c r="K662" s="23"/>
    </row>
    <row r="663" spans="10:11" ht="15.75" customHeight="1" x14ac:dyDescent="0.25">
      <c r="J663" s="23"/>
      <c r="K663" s="23"/>
    </row>
    <row r="664" spans="10:11" ht="15.75" customHeight="1" x14ac:dyDescent="0.25">
      <c r="J664" s="23"/>
      <c r="K664" s="23"/>
    </row>
    <row r="665" spans="10:11" ht="15.75" customHeight="1" x14ac:dyDescent="0.25">
      <c r="J665" s="23"/>
      <c r="K665" s="23"/>
    </row>
    <row r="666" spans="10:11" ht="15.75" customHeight="1" x14ac:dyDescent="0.25">
      <c r="J666" s="23"/>
      <c r="K666" s="23"/>
    </row>
    <row r="667" spans="10:11" ht="15.75" customHeight="1" x14ac:dyDescent="0.25">
      <c r="J667" s="23"/>
      <c r="K667" s="23"/>
    </row>
    <row r="668" spans="10:11" ht="15.75" customHeight="1" x14ac:dyDescent="0.25">
      <c r="J668" s="23"/>
      <c r="K668" s="23"/>
    </row>
    <row r="669" spans="10:11" ht="15.75" customHeight="1" x14ac:dyDescent="0.25">
      <c r="J669" s="23"/>
      <c r="K669" s="23"/>
    </row>
    <row r="670" spans="10:11" ht="15.75" customHeight="1" x14ac:dyDescent="0.25">
      <c r="J670" s="23"/>
      <c r="K670" s="23"/>
    </row>
    <row r="671" spans="10:11" ht="15.75" customHeight="1" x14ac:dyDescent="0.25">
      <c r="J671" s="23"/>
      <c r="K671" s="23"/>
    </row>
    <row r="672" spans="10:11" ht="15.75" customHeight="1" x14ac:dyDescent="0.25">
      <c r="J672" s="23"/>
      <c r="K672" s="23"/>
    </row>
    <row r="673" spans="10:11" ht="15.75" customHeight="1" x14ac:dyDescent="0.25">
      <c r="J673" s="23"/>
      <c r="K673" s="23"/>
    </row>
    <row r="674" spans="10:11" ht="15.75" customHeight="1" x14ac:dyDescent="0.25">
      <c r="J674" s="23"/>
      <c r="K674" s="23"/>
    </row>
    <row r="675" spans="10:11" ht="15.75" customHeight="1" x14ac:dyDescent="0.25">
      <c r="J675" s="23"/>
      <c r="K675" s="23"/>
    </row>
    <row r="676" spans="10:11" ht="15.75" customHeight="1" x14ac:dyDescent="0.25">
      <c r="J676" s="23"/>
      <c r="K676" s="23"/>
    </row>
    <row r="677" spans="10:11" ht="15.75" customHeight="1" x14ac:dyDescent="0.25">
      <c r="J677" s="23"/>
      <c r="K677" s="23"/>
    </row>
    <row r="678" spans="10:11" ht="15.75" customHeight="1" x14ac:dyDescent="0.25">
      <c r="J678" s="23"/>
      <c r="K678" s="23"/>
    </row>
    <row r="679" spans="10:11" ht="15.75" customHeight="1" x14ac:dyDescent="0.25">
      <c r="J679" s="23"/>
      <c r="K679" s="23"/>
    </row>
    <row r="680" spans="10:11" ht="15.75" customHeight="1" x14ac:dyDescent="0.25">
      <c r="J680" s="23"/>
      <c r="K680" s="23"/>
    </row>
    <row r="681" spans="10:11" ht="15.75" customHeight="1" x14ac:dyDescent="0.25">
      <c r="J681" s="23"/>
      <c r="K681" s="23"/>
    </row>
    <row r="682" spans="10:11" ht="15.75" customHeight="1" x14ac:dyDescent="0.25">
      <c r="J682" s="23"/>
      <c r="K682" s="23"/>
    </row>
    <row r="683" spans="10:11" ht="15.75" customHeight="1" x14ac:dyDescent="0.25">
      <c r="J683" s="23"/>
      <c r="K683" s="23"/>
    </row>
    <row r="684" spans="10:11" ht="15.75" customHeight="1" x14ac:dyDescent="0.25">
      <c r="J684" s="23"/>
      <c r="K684" s="23"/>
    </row>
    <row r="685" spans="10:11" ht="15.75" customHeight="1" x14ac:dyDescent="0.25">
      <c r="J685" s="23"/>
      <c r="K685" s="23"/>
    </row>
    <row r="686" spans="10:11" ht="15.75" customHeight="1" x14ac:dyDescent="0.25">
      <c r="J686" s="23"/>
      <c r="K686" s="23"/>
    </row>
    <row r="687" spans="10:11" ht="15.75" customHeight="1" x14ac:dyDescent="0.25">
      <c r="J687" s="23"/>
      <c r="K687" s="23"/>
    </row>
    <row r="688" spans="10:11" ht="15.75" customHeight="1" x14ac:dyDescent="0.25">
      <c r="J688" s="23"/>
      <c r="K688" s="23"/>
    </row>
    <row r="689" spans="10:11" ht="15.75" customHeight="1" x14ac:dyDescent="0.25">
      <c r="J689" s="23"/>
      <c r="K689" s="23"/>
    </row>
    <row r="690" spans="10:11" ht="15.75" customHeight="1" x14ac:dyDescent="0.25">
      <c r="J690" s="23"/>
      <c r="K690" s="23"/>
    </row>
    <row r="691" spans="10:11" ht="15.75" customHeight="1" x14ac:dyDescent="0.25">
      <c r="J691" s="23"/>
      <c r="K691" s="23"/>
    </row>
    <row r="692" spans="10:11" ht="15.75" customHeight="1" x14ac:dyDescent="0.25">
      <c r="J692" s="23"/>
      <c r="K692" s="23"/>
    </row>
    <row r="693" spans="10:11" ht="15.75" customHeight="1" x14ac:dyDescent="0.25">
      <c r="J693" s="23"/>
      <c r="K693" s="23"/>
    </row>
    <row r="694" spans="10:11" ht="15.75" customHeight="1" x14ac:dyDescent="0.25">
      <c r="J694" s="23"/>
      <c r="K694" s="23"/>
    </row>
    <row r="695" spans="10:11" ht="15.75" customHeight="1" x14ac:dyDescent="0.25">
      <c r="J695" s="23"/>
      <c r="K695" s="23"/>
    </row>
    <row r="696" spans="10:11" ht="15.75" customHeight="1" x14ac:dyDescent="0.25">
      <c r="J696" s="23"/>
      <c r="K696" s="23"/>
    </row>
    <row r="697" spans="10:11" ht="15.75" customHeight="1" x14ac:dyDescent="0.25">
      <c r="J697" s="23"/>
      <c r="K697" s="23"/>
    </row>
    <row r="698" spans="10:11" ht="15.75" customHeight="1" x14ac:dyDescent="0.25">
      <c r="J698" s="23"/>
      <c r="K698" s="23"/>
    </row>
    <row r="699" spans="10:11" ht="15.75" customHeight="1" x14ac:dyDescent="0.25">
      <c r="J699" s="23"/>
      <c r="K699" s="23"/>
    </row>
    <row r="700" spans="10:11" ht="15.75" customHeight="1" x14ac:dyDescent="0.25">
      <c r="J700" s="23"/>
      <c r="K700" s="23"/>
    </row>
    <row r="701" spans="10:11" ht="15.75" customHeight="1" x14ac:dyDescent="0.25">
      <c r="J701" s="23"/>
      <c r="K701" s="23"/>
    </row>
    <row r="702" spans="10:11" ht="15.75" customHeight="1" x14ac:dyDescent="0.25">
      <c r="J702" s="23"/>
      <c r="K702" s="23"/>
    </row>
    <row r="703" spans="10:11" ht="15.75" customHeight="1" x14ac:dyDescent="0.25">
      <c r="J703" s="23"/>
      <c r="K703" s="23"/>
    </row>
    <row r="704" spans="10:11" ht="15.75" customHeight="1" x14ac:dyDescent="0.25">
      <c r="J704" s="23"/>
      <c r="K704" s="23"/>
    </row>
    <row r="705" spans="10:11" ht="15.75" customHeight="1" x14ac:dyDescent="0.25">
      <c r="J705" s="23"/>
      <c r="K705" s="23"/>
    </row>
    <row r="706" spans="10:11" ht="15.75" customHeight="1" x14ac:dyDescent="0.25">
      <c r="J706" s="23"/>
      <c r="K706" s="23"/>
    </row>
    <row r="707" spans="10:11" ht="15.75" customHeight="1" x14ac:dyDescent="0.25">
      <c r="J707" s="23"/>
      <c r="K707" s="23"/>
    </row>
    <row r="708" spans="10:11" ht="15.75" customHeight="1" x14ac:dyDescent="0.25">
      <c r="J708" s="23"/>
      <c r="K708" s="23"/>
    </row>
    <row r="709" spans="10:11" ht="15.75" customHeight="1" x14ac:dyDescent="0.25">
      <c r="J709" s="23"/>
      <c r="K709" s="23"/>
    </row>
    <row r="710" spans="10:11" ht="15.75" customHeight="1" x14ac:dyDescent="0.25">
      <c r="J710" s="23"/>
      <c r="K710" s="23"/>
    </row>
    <row r="711" spans="10:11" ht="15.75" customHeight="1" x14ac:dyDescent="0.25">
      <c r="J711" s="23"/>
      <c r="K711" s="23"/>
    </row>
    <row r="712" spans="10:11" ht="15.75" customHeight="1" x14ac:dyDescent="0.25">
      <c r="J712" s="23"/>
      <c r="K712" s="23"/>
    </row>
    <row r="713" spans="10:11" ht="15.75" customHeight="1" x14ac:dyDescent="0.25">
      <c r="J713" s="23"/>
      <c r="K713" s="23"/>
    </row>
    <row r="714" spans="10:11" ht="15.75" customHeight="1" x14ac:dyDescent="0.25">
      <c r="J714" s="23"/>
      <c r="K714" s="23"/>
    </row>
    <row r="715" spans="10:11" ht="15.75" customHeight="1" x14ac:dyDescent="0.25">
      <c r="J715" s="23"/>
      <c r="K715" s="23"/>
    </row>
    <row r="716" spans="10:11" ht="15.75" customHeight="1" x14ac:dyDescent="0.25">
      <c r="J716" s="23"/>
      <c r="K716" s="23"/>
    </row>
    <row r="717" spans="10:11" ht="15.75" customHeight="1" x14ac:dyDescent="0.25">
      <c r="J717" s="23"/>
      <c r="K717" s="23"/>
    </row>
    <row r="718" spans="10:11" ht="15.75" customHeight="1" x14ac:dyDescent="0.25">
      <c r="J718" s="23"/>
      <c r="K718" s="23"/>
    </row>
    <row r="719" spans="10:11" ht="15.75" customHeight="1" x14ac:dyDescent="0.25">
      <c r="J719" s="23"/>
      <c r="K719" s="23"/>
    </row>
    <row r="720" spans="10:11" ht="15.75" customHeight="1" x14ac:dyDescent="0.25">
      <c r="J720" s="23"/>
      <c r="K720" s="23"/>
    </row>
    <row r="721" spans="10:11" ht="15.75" customHeight="1" x14ac:dyDescent="0.25">
      <c r="J721" s="23"/>
      <c r="K721" s="23"/>
    </row>
    <row r="722" spans="10:11" ht="15.75" customHeight="1" x14ac:dyDescent="0.25">
      <c r="J722" s="23"/>
      <c r="K722" s="23"/>
    </row>
    <row r="723" spans="10:11" ht="15.75" customHeight="1" x14ac:dyDescent="0.25">
      <c r="J723" s="23"/>
      <c r="K723" s="23"/>
    </row>
    <row r="724" spans="10:11" ht="15.75" customHeight="1" x14ac:dyDescent="0.25">
      <c r="J724" s="23"/>
      <c r="K724" s="23"/>
    </row>
    <row r="725" spans="10:11" ht="15.75" customHeight="1" x14ac:dyDescent="0.25">
      <c r="J725" s="23"/>
      <c r="K725" s="23"/>
    </row>
    <row r="726" spans="10:11" ht="15.75" customHeight="1" x14ac:dyDescent="0.25">
      <c r="J726" s="23"/>
      <c r="K726" s="23"/>
    </row>
    <row r="727" spans="10:11" ht="15.75" customHeight="1" x14ac:dyDescent="0.25">
      <c r="J727" s="23"/>
      <c r="K727" s="23"/>
    </row>
    <row r="728" spans="10:11" ht="15.75" customHeight="1" x14ac:dyDescent="0.25">
      <c r="J728" s="23"/>
      <c r="K728" s="23"/>
    </row>
    <row r="729" spans="10:11" ht="15.75" customHeight="1" x14ac:dyDescent="0.25">
      <c r="J729" s="23"/>
      <c r="K729" s="23"/>
    </row>
    <row r="730" spans="10:11" ht="15.75" customHeight="1" x14ac:dyDescent="0.25">
      <c r="J730" s="23"/>
      <c r="K730" s="23"/>
    </row>
    <row r="731" spans="10:11" ht="15.75" customHeight="1" x14ac:dyDescent="0.25">
      <c r="J731" s="23"/>
      <c r="K731" s="23"/>
    </row>
    <row r="732" spans="10:11" ht="15.75" customHeight="1" x14ac:dyDescent="0.25">
      <c r="J732" s="23"/>
      <c r="K732" s="23"/>
    </row>
    <row r="733" spans="10:11" ht="15.75" customHeight="1" x14ac:dyDescent="0.25">
      <c r="J733" s="23"/>
      <c r="K733" s="23"/>
    </row>
    <row r="734" spans="10:11" ht="15.75" customHeight="1" x14ac:dyDescent="0.25">
      <c r="J734" s="23"/>
      <c r="K734" s="23"/>
    </row>
    <row r="735" spans="10:11" ht="15.75" customHeight="1" x14ac:dyDescent="0.25">
      <c r="J735" s="23"/>
      <c r="K735" s="23"/>
    </row>
    <row r="736" spans="10:11" ht="15.75" customHeight="1" x14ac:dyDescent="0.25">
      <c r="J736" s="23"/>
      <c r="K736" s="23"/>
    </row>
    <row r="737" spans="10:11" ht="15.75" customHeight="1" x14ac:dyDescent="0.25">
      <c r="J737" s="23"/>
      <c r="K737" s="23"/>
    </row>
    <row r="738" spans="10:11" ht="15.75" customHeight="1" x14ac:dyDescent="0.25">
      <c r="J738" s="23"/>
      <c r="K738" s="23"/>
    </row>
    <row r="739" spans="10:11" ht="15.75" customHeight="1" x14ac:dyDescent="0.25">
      <c r="J739" s="23"/>
      <c r="K739" s="23"/>
    </row>
    <row r="740" spans="10:11" ht="15.75" customHeight="1" x14ac:dyDescent="0.25">
      <c r="J740" s="23"/>
      <c r="K740" s="23"/>
    </row>
    <row r="741" spans="10:11" ht="15.75" customHeight="1" x14ac:dyDescent="0.25">
      <c r="J741" s="23"/>
      <c r="K741" s="23"/>
    </row>
    <row r="742" spans="10:11" ht="15.75" customHeight="1" x14ac:dyDescent="0.25">
      <c r="J742" s="23"/>
      <c r="K742" s="23"/>
    </row>
    <row r="743" spans="10:11" ht="15.75" customHeight="1" x14ac:dyDescent="0.25">
      <c r="J743" s="23"/>
      <c r="K743" s="23"/>
    </row>
    <row r="744" spans="10:11" ht="15.75" customHeight="1" x14ac:dyDescent="0.25">
      <c r="J744" s="23"/>
      <c r="K744" s="23"/>
    </row>
    <row r="745" spans="10:11" ht="15.75" customHeight="1" x14ac:dyDescent="0.25">
      <c r="J745" s="23"/>
      <c r="K745" s="23"/>
    </row>
    <row r="746" spans="10:11" ht="15.75" customHeight="1" x14ac:dyDescent="0.25">
      <c r="J746" s="23"/>
      <c r="K746" s="23"/>
    </row>
    <row r="747" spans="10:11" ht="15.75" customHeight="1" x14ac:dyDescent="0.25">
      <c r="J747" s="23"/>
      <c r="K747" s="23"/>
    </row>
    <row r="748" spans="10:11" ht="15.75" customHeight="1" x14ac:dyDescent="0.25">
      <c r="J748" s="23"/>
      <c r="K748" s="23"/>
    </row>
    <row r="749" spans="10:11" ht="15.75" customHeight="1" x14ac:dyDescent="0.25">
      <c r="J749" s="23"/>
      <c r="K749" s="23"/>
    </row>
    <row r="750" spans="10:11" ht="15.75" customHeight="1" x14ac:dyDescent="0.25">
      <c r="J750" s="23"/>
      <c r="K750" s="23"/>
    </row>
    <row r="751" spans="10:11" ht="15.75" customHeight="1" x14ac:dyDescent="0.25">
      <c r="J751" s="23"/>
      <c r="K751" s="23"/>
    </row>
    <row r="752" spans="10:11" ht="15.75" customHeight="1" x14ac:dyDescent="0.25">
      <c r="J752" s="23"/>
      <c r="K752" s="23"/>
    </row>
    <row r="753" spans="10:11" ht="15.75" customHeight="1" x14ac:dyDescent="0.25">
      <c r="J753" s="23"/>
      <c r="K753" s="23"/>
    </row>
    <row r="754" spans="10:11" ht="15.75" customHeight="1" x14ac:dyDescent="0.25">
      <c r="J754" s="23"/>
      <c r="K754" s="23"/>
    </row>
    <row r="755" spans="10:11" ht="15.75" customHeight="1" x14ac:dyDescent="0.25">
      <c r="J755" s="23"/>
      <c r="K755" s="23"/>
    </row>
    <row r="756" spans="10:11" ht="15.75" customHeight="1" x14ac:dyDescent="0.25">
      <c r="J756" s="23"/>
      <c r="K756" s="23"/>
    </row>
    <row r="757" spans="10:11" ht="15.75" customHeight="1" x14ac:dyDescent="0.25">
      <c r="J757" s="23"/>
      <c r="K757" s="23"/>
    </row>
    <row r="758" spans="10:11" ht="15.75" customHeight="1" x14ac:dyDescent="0.25">
      <c r="J758" s="23"/>
      <c r="K758" s="23"/>
    </row>
    <row r="759" spans="10:11" ht="15.75" customHeight="1" x14ac:dyDescent="0.25">
      <c r="J759" s="23"/>
      <c r="K759" s="23"/>
    </row>
    <row r="760" spans="10:11" ht="15.75" customHeight="1" x14ac:dyDescent="0.25">
      <c r="J760" s="23"/>
      <c r="K760" s="23"/>
    </row>
    <row r="761" spans="10:11" ht="15.75" customHeight="1" x14ac:dyDescent="0.25">
      <c r="J761" s="23"/>
      <c r="K761" s="23"/>
    </row>
    <row r="762" spans="10:11" ht="15.75" customHeight="1" x14ac:dyDescent="0.25">
      <c r="J762" s="23"/>
      <c r="K762" s="23"/>
    </row>
    <row r="763" spans="10:11" ht="15.75" customHeight="1" x14ac:dyDescent="0.25">
      <c r="J763" s="23"/>
      <c r="K763" s="23"/>
    </row>
    <row r="764" spans="10:11" ht="15.75" customHeight="1" x14ac:dyDescent="0.25">
      <c r="J764" s="23"/>
      <c r="K764" s="23"/>
    </row>
    <row r="765" spans="10:11" ht="15.75" customHeight="1" x14ac:dyDescent="0.25">
      <c r="J765" s="23"/>
      <c r="K765" s="23"/>
    </row>
    <row r="766" spans="10:11" ht="15.75" customHeight="1" x14ac:dyDescent="0.25">
      <c r="J766" s="23"/>
      <c r="K766" s="23"/>
    </row>
    <row r="767" spans="10:11" ht="15.75" customHeight="1" x14ac:dyDescent="0.25">
      <c r="J767" s="23"/>
      <c r="K767" s="23"/>
    </row>
    <row r="768" spans="10:11" ht="15.75" customHeight="1" x14ac:dyDescent="0.25">
      <c r="J768" s="23"/>
      <c r="K768" s="23"/>
    </row>
    <row r="769" spans="10:11" ht="15.75" customHeight="1" x14ac:dyDescent="0.25">
      <c r="J769" s="23"/>
      <c r="K769" s="23"/>
    </row>
    <row r="770" spans="10:11" ht="15.75" customHeight="1" x14ac:dyDescent="0.25">
      <c r="J770" s="23"/>
      <c r="K770" s="23"/>
    </row>
    <row r="771" spans="10:11" ht="15.75" customHeight="1" x14ac:dyDescent="0.25">
      <c r="J771" s="23"/>
      <c r="K771" s="23"/>
    </row>
    <row r="772" spans="10:11" ht="15.75" customHeight="1" x14ac:dyDescent="0.25">
      <c r="J772" s="23"/>
      <c r="K772" s="23"/>
    </row>
    <row r="773" spans="10:11" ht="15.75" customHeight="1" x14ac:dyDescent="0.25">
      <c r="J773" s="23"/>
      <c r="K773" s="23"/>
    </row>
    <row r="774" spans="10:11" ht="15.75" customHeight="1" x14ac:dyDescent="0.25">
      <c r="J774" s="23"/>
      <c r="K774" s="23"/>
    </row>
    <row r="775" spans="10:11" ht="15.75" customHeight="1" x14ac:dyDescent="0.25">
      <c r="J775" s="23"/>
      <c r="K775" s="23"/>
    </row>
    <row r="776" spans="10:11" ht="15.75" customHeight="1" x14ac:dyDescent="0.25">
      <c r="J776" s="23"/>
      <c r="K776" s="23"/>
    </row>
    <row r="777" spans="10:11" ht="15.75" customHeight="1" x14ac:dyDescent="0.25">
      <c r="J777" s="23"/>
      <c r="K777" s="23"/>
    </row>
    <row r="778" spans="10:11" ht="15.75" customHeight="1" x14ac:dyDescent="0.25">
      <c r="J778" s="23"/>
      <c r="K778" s="23"/>
    </row>
    <row r="779" spans="10:11" ht="15.75" customHeight="1" x14ac:dyDescent="0.25">
      <c r="J779" s="23"/>
      <c r="K779" s="23"/>
    </row>
    <row r="780" spans="10:11" ht="15.75" customHeight="1" x14ac:dyDescent="0.25">
      <c r="J780" s="23"/>
      <c r="K780" s="23"/>
    </row>
    <row r="781" spans="10:11" ht="15.75" customHeight="1" x14ac:dyDescent="0.25">
      <c r="J781" s="23"/>
      <c r="K781" s="23"/>
    </row>
    <row r="782" spans="10:11" ht="15.75" customHeight="1" x14ac:dyDescent="0.25">
      <c r="J782" s="23"/>
      <c r="K782" s="23"/>
    </row>
    <row r="783" spans="10:11" ht="15.75" customHeight="1" x14ac:dyDescent="0.25">
      <c r="J783" s="23"/>
      <c r="K783" s="23"/>
    </row>
    <row r="784" spans="10:11" ht="15.75" customHeight="1" x14ac:dyDescent="0.25">
      <c r="J784" s="23"/>
      <c r="K784" s="23"/>
    </row>
    <row r="785" spans="10:11" ht="15.75" customHeight="1" x14ac:dyDescent="0.25">
      <c r="J785" s="23"/>
      <c r="K785" s="23"/>
    </row>
    <row r="786" spans="10:11" ht="15.75" customHeight="1" x14ac:dyDescent="0.25">
      <c r="J786" s="23"/>
      <c r="K786" s="23"/>
    </row>
    <row r="787" spans="10:11" ht="15.75" customHeight="1" x14ac:dyDescent="0.25">
      <c r="J787" s="23"/>
      <c r="K787" s="23"/>
    </row>
    <row r="788" spans="10:11" ht="15.75" customHeight="1" x14ac:dyDescent="0.25">
      <c r="J788" s="23"/>
      <c r="K788" s="23"/>
    </row>
    <row r="789" spans="10:11" ht="15.75" customHeight="1" x14ac:dyDescent="0.25">
      <c r="J789" s="23"/>
      <c r="K789" s="23"/>
    </row>
    <row r="790" spans="10:11" ht="15.75" customHeight="1" x14ac:dyDescent="0.25">
      <c r="J790" s="23"/>
      <c r="K790" s="23"/>
    </row>
    <row r="791" spans="10:11" ht="15.75" customHeight="1" x14ac:dyDescent="0.25">
      <c r="J791" s="23"/>
      <c r="K791" s="23"/>
    </row>
    <row r="792" spans="10:11" ht="15.75" customHeight="1" x14ac:dyDescent="0.25">
      <c r="J792" s="23"/>
      <c r="K792" s="23"/>
    </row>
    <row r="793" spans="10:11" ht="15.75" customHeight="1" x14ac:dyDescent="0.25">
      <c r="J793" s="23"/>
      <c r="K793" s="23"/>
    </row>
    <row r="794" spans="10:11" ht="15.75" customHeight="1" x14ac:dyDescent="0.25">
      <c r="J794" s="23"/>
      <c r="K794" s="23"/>
    </row>
    <row r="795" spans="10:11" ht="15.75" customHeight="1" x14ac:dyDescent="0.25">
      <c r="J795" s="23"/>
      <c r="K795" s="23"/>
    </row>
    <row r="796" spans="10:11" ht="15.75" customHeight="1" x14ac:dyDescent="0.25">
      <c r="J796" s="23"/>
      <c r="K796" s="23"/>
    </row>
    <row r="797" spans="10:11" ht="15.75" customHeight="1" x14ac:dyDescent="0.25">
      <c r="J797" s="23"/>
      <c r="K797" s="23"/>
    </row>
    <row r="798" spans="10:11" ht="15.75" customHeight="1" x14ac:dyDescent="0.25">
      <c r="J798" s="23"/>
      <c r="K798" s="23"/>
    </row>
    <row r="799" spans="10:11" ht="15.75" customHeight="1" x14ac:dyDescent="0.25">
      <c r="J799" s="23"/>
      <c r="K799" s="23"/>
    </row>
    <row r="800" spans="10:11" ht="15.75" customHeight="1" x14ac:dyDescent="0.25">
      <c r="J800" s="23"/>
      <c r="K800" s="23"/>
    </row>
    <row r="801" spans="10:11" ht="15.75" customHeight="1" x14ac:dyDescent="0.25">
      <c r="J801" s="23"/>
      <c r="K801" s="23"/>
    </row>
    <row r="802" spans="10:11" ht="15.75" customHeight="1" x14ac:dyDescent="0.25">
      <c r="J802" s="23"/>
      <c r="K802" s="23"/>
    </row>
    <row r="803" spans="10:11" ht="15.75" customHeight="1" x14ac:dyDescent="0.25">
      <c r="J803" s="23"/>
      <c r="K803" s="23"/>
    </row>
    <row r="804" spans="10:11" ht="15.75" customHeight="1" x14ac:dyDescent="0.25">
      <c r="J804" s="23"/>
      <c r="K804" s="23"/>
    </row>
    <row r="805" spans="10:11" ht="15.75" customHeight="1" x14ac:dyDescent="0.25">
      <c r="J805" s="23"/>
      <c r="K805" s="23"/>
    </row>
    <row r="806" spans="10:11" ht="15.75" customHeight="1" x14ac:dyDescent="0.25">
      <c r="J806" s="23"/>
      <c r="K806" s="23"/>
    </row>
    <row r="807" spans="10:11" ht="15.75" customHeight="1" x14ac:dyDescent="0.25">
      <c r="J807" s="23"/>
      <c r="K807" s="23"/>
    </row>
    <row r="808" spans="10:11" ht="15.75" customHeight="1" x14ac:dyDescent="0.25">
      <c r="J808" s="23"/>
      <c r="K808" s="23"/>
    </row>
    <row r="809" spans="10:11" ht="15.75" customHeight="1" x14ac:dyDescent="0.25">
      <c r="J809" s="23"/>
      <c r="K809" s="23"/>
    </row>
    <row r="810" spans="10:11" ht="15.75" customHeight="1" x14ac:dyDescent="0.25">
      <c r="J810" s="23"/>
      <c r="K810" s="23"/>
    </row>
    <row r="811" spans="10:11" ht="15.75" customHeight="1" x14ac:dyDescent="0.25">
      <c r="J811" s="23"/>
      <c r="K811" s="23"/>
    </row>
    <row r="812" spans="10:11" ht="15.75" customHeight="1" x14ac:dyDescent="0.25">
      <c r="J812" s="23"/>
      <c r="K812" s="23"/>
    </row>
    <row r="813" spans="10:11" ht="15.75" customHeight="1" x14ac:dyDescent="0.25">
      <c r="J813" s="23"/>
      <c r="K813" s="23"/>
    </row>
    <row r="814" spans="10:11" ht="15.75" customHeight="1" x14ac:dyDescent="0.25">
      <c r="J814" s="23"/>
      <c r="K814" s="23"/>
    </row>
    <row r="815" spans="10:11" ht="15.75" customHeight="1" x14ac:dyDescent="0.25">
      <c r="J815" s="23"/>
      <c r="K815" s="23"/>
    </row>
    <row r="816" spans="10:11" ht="15.75" customHeight="1" x14ac:dyDescent="0.25">
      <c r="J816" s="23"/>
      <c r="K816" s="23"/>
    </row>
    <row r="817" spans="10:11" ht="15.75" customHeight="1" x14ac:dyDescent="0.25">
      <c r="J817" s="23"/>
      <c r="K817" s="23"/>
    </row>
    <row r="818" spans="10:11" ht="15.75" customHeight="1" x14ac:dyDescent="0.25">
      <c r="J818" s="23"/>
      <c r="K818" s="23"/>
    </row>
    <row r="819" spans="10:11" ht="15.75" customHeight="1" x14ac:dyDescent="0.25">
      <c r="J819" s="23"/>
      <c r="K819" s="23"/>
    </row>
    <row r="820" spans="10:11" ht="15.75" customHeight="1" x14ac:dyDescent="0.25">
      <c r="J820" s="23"/>
      <c r="K820" s="23"/>
    </row>
    <row r="821" spans="10:11" ht="15.75" customHeight="1" x14ac:dyDescent="0.25">
      <c r="J821" s="23"/>
      <c r="K821" s="23"/>
    </row>
    <row r="822" spans="10:11" ht="15.75" customHeight="1" x14ac:dyDescent="0.25">
      <c r="J822" s="23"/>
      <c r="K822" s="23"/>
    </row>
    <row r="823" spans="10:11" ht="15.75" customHeight="1" x14ac:dyDescent="0.25">
      <c r="J823" s="23"/>
      <c r="K823" s="23"/>
    </row>
    <row r="824" spans="10:11" ht="15.75" customHeight="1" x14ac:dyDescent="0.25">
      <c r="J824" s="23"/>
      <c r="K824" s="23"/>
    </row>
    <row r="825" spans="10:11" ht="15.75" customHeight="1" x14ac:dyDescent="0.25">
      <c r="J825" s="23"/>
      <c r="K825" s="23"/>
    </row>
    <row r="826" spans="10:11" ht="15.75" customHeight="1" x14ac:dyDescent="0.25">
      <c r="J826" s="23"/>
      <c r="K826" s="23"/>
    </row>
    <row r="827" spans="10:11" ht="15.75" customHeight="1" x14ac:dyDescent="0.25">
      <c r="J827" s="23"/>
      <c r="K827" s="23"/>
    </row>
    <row r="828" spans="10:11" ht="15.75" customHeight="1" x14ac:dyDescent="0.25">
      <c r="J828" s="23"/>
      <c r="K828" s="23"/>
    </row>
    <row r="829" spans="10:11" ht="15.75" customHeight="1" x14ac:dyDescent="0.25">
      <c r="J829" s="23"/>
      <c r="K829" s="23"/>
    </row>
    <row r="830" spans="10:11" ht="15.75" customHeight="1" x14ac:dyDescent="0.25">
      <c r="J830" s="23"/>
      <c r="K830" s="23"/>
    </row>
    <row r="831" spans="10:11" ht="15.75" customHeight="1" x14ac:dyDescent="0.25">
      <c r="J831" s="23"/>
      <c r="K831" s="23"/>
    </row>
    <row r="832" spans="10:11" ht="15.75" customHeight="1" x14ac:dyDescent="0.25">
      <c r="J832" s="23"/>
      <c r="K832" s="23"/>
    </row>
    <row r="833" spans="10:11" ht="15.75" customHeight="1" x14ac:dyDescent="0.25">
      <c r="J833" s="23"/>
      <c r="K833" s="23"/>
    </row>
    <row r="834" spans="10:11" ht="15.75" customHeight="1" x14ac:dyDescent="0.25">
      <c r="J834" s="23"/>
      <c r="K834" s="23"/>
    </row>
    <row r="835" spans="10:11" ht="15.75" customHeight="1" x14ac:dyDescent="0.25">
      <c r="J835" s="23"/>
      <c r="K835" s="23"/>
    </row>
    <row r="836" spans="10:11" ht="15.75" customHeight="1" x14ac:dyDescent="0.25">
      <c r="J836" s="23"/>
      <c r="K836" s="23"/>
    </row>
    <row r="837" spans="10:11" ht="15.75" customHeight="1" x14ac:dyDescent="0.25">
      <c r="J837" s="23"/>
      <c r="K837" s="23"/>
    </row>
    <row r="838" spans="10:11" ht="15.75" customHeight="1" x14ac:dyDescent="0.25">
      <c r="J838" s="23"/>
      <c r="K838" s="23"/>
    </row>
    <row r="839" spans="10:11" ht="15.75" customHeight="1" x14ac:dyDescent="0.25">
      <c r="J839" s="23"/>
      <c r="K839" s="23"/>
    </row>
    <row r="840" spans="10:11" ht="15.75" customHeight="1" x14ac:dyDescent="0.25">
      <c r="J840" s="23"/>
      <c r="K840" s="23"/>
    </row>
    <row r="841" spans="10:11" ht="15.75" customHeight="1" x14ac:dyDescent="0.25">
      <c r="J841" s="23"/>
      <c r="K841" s="23"/>
    </row>
    <row r="842" spans="10:11" ht="15.75" customHeight="1" x14ac:dyDescent="0.25">
      <c r="J842" s="23"/>
      <c r="K842" s="23"/>
    </row>
    <row r="843" spans="10:11" ht="15.75" customHeight="1" x14ac:dyDescent="0.25">
      <c r="J843" s="23"/>
      <c r="K843" s="23"/>
    </row>
    <row r="844" spans="10:11" ht="15.75" customHeight="1" x14ac:dyDescent="0.25">
      <c r="J844" s="23"/>
      <c r="K844" s="23"/>
    </row>
    <row r="845" spans="10:11" ht="15.75" customHeight="1" x14ac:dyDescent="0.25">
      <c r="J845" s="23"/>
      <c r="K845" s="23"/>
    </row>
    <row r="846" spans="10:11" ht="15.75" customHeight="1" x14ac:dyDescent="0.25">
      <c r="J846" s="23"/>
      <c r="K846" s="23"/>
    </row>
    <row r="847" spans="10:11" ht="15.75" customHeight="1" x14ac:dyDescent="0.25">
      <c r="J847" s="23"/>
      <c r="K847" s="23"/>
    </row>
    <row r="848" spans="10:11" ht="15.75" customHeight="1" x14ac:dyDescent="0.25">
      <c r="J848" s="23"/>
      <c r="K848" s="23"/>
    </row>
    <row r="849" spans="10:11" ht="15.75" customHeight="1" x14ac:dyDescent="0.25">
      <c r="J849" s="23"/>
      <c r="K849" s="23"/>
    </row>
    <row r="850" spans="10:11" ht="15.75" customHeight="1" x14ac:dyDescent="0.25">
      <c r="J850" s="23"/>
      <c r="K850" s="23"/>
    </row>
    <row r="851" spans="10:11" ht="15.75" customHeight="1" x14ac:dyDescent="0.25">
      <c r="J851" s="23"/>
      <c r="K851" s="23"/>
    </row>
    <row r="852" spans="10:11" ht="15.75" customHeight="1" x14ac:dyDescent="0.25">
      <c r="J852" s="23"/>
      <c r="K852" s="23"/>
    </row>
    <row r="853" spans="10:11" ht="15.75" customHeight="1" x14ac:dyDescent="0.25">
      <c r="J853" s="23"/>
      <c r="K853" s="23"/>
    </row>
    <row r="854" spans="10:11" ht="15.75" customHeight="1" x14ac:dyDescent="0.25">
      <c r="J854" s="23"/>
      <c r="K854" s="23"/>
    </row>
    <row r="855" spans="10:11" ht="15.75" customHeight="1" x14ac:dyDescent="0.25">
      <c r="J855" s="23"/>
      <c r="K855" s="23"/>
    </row>
    <row r="856" spans="10:11" ht="15.75" customHeight="1" x14ac:dyDescent="0.25">
      <c r="J856" s="23"/>
      <c r="K856" s="23"/>
    </row>
    <row r="857" spans="10:11" ht="15.75" customHeight="1" x14ac:dyDescent="0.25">
      <c r="J857" s="23"/>
      <c r="K857" s="23"/>
    </row>
    <row r="858" spans="10:11" ht="15.75" customHeight="1" x14ac:dyDescent="0.25">
      <c r="J858" s="23"/>
      <c r="K858" s="23"/>
    </row>
    <row r="859" spans="10:11" ht="15.75" customHeight="1" x14ac:dyDescent="0.25">
      <c r="J859" s="23"/>
      <c r="K859" s="23"/>
    </row>
    <row r="860" spans="10:11" ht="15.75" customHeight="1" x14ac:dyDescent="0.25">
      <c r="J860" s="23"/>
      <c r="K860" s="23"/>
    </row>
    <row r="861" spans="10:11" ht="15.75" customHeight="1" x14ac:dyDescent="0.25">
      <c r="J861" s="23"/>
      <c r="K861" s="23"/>
    </row>
    <row r="862" spans="10:11" ht="15.75" customHeight="1" x14ac:dyDescent="0.25">
      <c r="J862" s="23"/>
      <c r="K862" s="23"/>
    </row>
    <row r="863" spans="10:11" ht="15.75" customHeight="1" x14ac:dyDescent="0.25">
      <c r="J863" s="23"/>
      <c r="K863" s="23"/>
    </row>
    <row r="864" spans="10:11" ht="15.75" customHeight="1" x14ac:dyDescent="0.25">
      <c r="J864" s="23"/>
      <c r="K864" s="23"/>
    </row>
    <row r="865" spans="10:11" ht="15.75" customHeight="1" x14ac:dyDescent="0.25">
      <c r="J865" s="23"/>
      <c r="K865" s="23"/>
    </row>
    <row r="866" spans="10:11" ht="15.75" customHeight="1" x14ac:dyDescent="0.25">
      <c r="J866" s="23"/>
      <c r="K866" s="23"/>
    </row>
    <row r="867" spans="10:11" ht="15.75" customHeight="1" x14ac:dyDescent="0.25">
      <c r="J867" s="23"/>
      <c r="K867" s="23"/>
    </row>
    <row r="868" spans="10:11" ht="15.75" customHeight="1" x14ac:dyDescent="0.25">
      <c r="J868" s="23"/>
      <c r="K868" s="23"/>
    </row>
    <row r="869" spans="10:11" ht="15.75" customHeight="1" x14ac:dyDescent="0.25">
      <c r="J869" s="23"/>
      <c r="K869" s="23"/>
    </row>
    <row r="870" spans="10:11" ht="15.75" customHeight="1" x14ac:dyDescent="0.25">
      <c r="J870" s="23"/>
      <c r="K870" s="23"/>
    </row>
    <row r="871" spans="10:11" ht="15.75" customHeight="1" x14ac:dyDescent="0.25">
      <c r="J871" s="23"/>
      <c r="K871" s="23"/>
    </row>
    <row r="872" spans="10:11" ht="15.75" customHeight="1" x14ac:dyDescent="0.25">
      <c r="J872" s="23"/>
      <c r="K872" s="23"/>
    </row>
    <row r="873" spans="10:11" ht="15.75" customHeight="1" x14ac:dyDescent="0.25">
      <c r="J873" s="23"/>
      <c r="K873" s="23"/>
    </row>
    <row r="874" spans="10:11" ht="15.75" customHeight="1" x14ac:dyDescent="0.25">
      <c r="J874" s="23"/>
      <c r="K874" s="23"/>
    </row>
    <row r="875" spans="10:11" ht="15.75" customHeight="1" x14ac:dyDescent="0.25">
      <c r="J875" s="23"/>
      <c r="K875" s="23"/>
    </row>
    <row r="876" spans="10:11" ht="15.75" customHeight="1" x14ac:dyDescent="0.25">
      <c r="J876" s="23"/>
      <c r="K876" s="23"/>
    </row>
    <row r="877" spans="10:11" ht="15.75" customHeight="1" x14ac:dyDescent="0.25">
      <c r="J877" s="23"/>
      <c r="K877" s="23"/>
    </row>
    <row r="878" spans="10:11" ht="15.75" customHeight="1" x14ac:dyDescent="0.25">
      <c r="J878" s="23"/>
      <c r="K878" s="23"/>
    </row>
    <row r="879" spans="10:11" ht="15.75" customHeight="1" x14ac:dyDescent="0.25">
      <c r="J879" s="23"/>
      <c r="K879" s="23"/>
    </row>
    <row r="880" spans="10:11" ht="15.75" customHeight="1" x14ac:dyDescent="0.25">
      <c r="J880" s="23"/>
      <c r="K880" s="23"/>
    </row>
    <row r="881" spans="10:11" ht="15.75" customHeight="1" x14ac:dyDescent="0.25">
      <c r="J881" s="23"/>
      <c r="K881" s="23"/>
    </row>
    <row r="882" spans="10:11" ht="15.75" customHeight="1" x14ac:dyDescent="0.25">
      <c r="J882" s="23"/>
      <c r="K882" s="23"/>
    </row>
    <row r="883" spans="10:11" ht="15.75" customHeight="1" x14ac:dyDescent="0.25">
      <c r="J883" s="23"/>
      <c r="K883" s="23"/>
    </row>
    <row r="884" spans="10:11" ht="15.75" customHeight="1" x14ac:dyDescent="0.25">
      <c r="J884" s="23"/>
      <c r="K884" s="23"/>
    </row>
    <row r="885" spans="10:11" ht="15.75" customHeight="1" x14ac:dyDescent="0.25">
      <c r="J885" s="23"/>
      <c r="K885" s="23"/>
    </row>
    <row r="886" spans="10:11" ht="15.75" customHeight="1" x14ac:dyDescent="0.25">
      <c r="J886" s="23"/>
      <c r="K886" s="23"/>
    </row>
    <row r="887" spans="10:11" ht="15.75" customHeight="1" x14ac:dyDescent="0.25">
      <c r="J887" s="23"/>
      <c r="K887" s="23"/>
    </row>
    <row r="888" spans="10:11" ht="15.75" customHeight="1" x14ac:dyDescent="0.25">
      <c r="J888" s="23"/>
      <c r="K888" s="23"/>
    </row>
    <row r="889" spans="10:11" ht="15.75" customHeight="1" x14ac:dyDescent="0.25">
      <c r="J889" s="23"/>
      <c r="K889" s="23"/>
    </row>
    <row r="890" spans="10:11" ht="15.75" customHeight="1" x14ac:dyDescent="0.25">
      <c r="J890" s="23"/>
      <c r="K890" s="23"/>
    </row>
    <row r="891" spans="10:11" ht="15.75" customHeight="1" x14ac:dyDescent="0.25">
      <c r="J891" s="23"/>
      <c r="K891" s="23"/>
    </row>
    <row r="892" spans="10:11" ht="15.75" customHeight="1" x14ac:dyDescent="0.25">
      <c r="J892" s="23"/>
      <c r="K892" s="23"/>
    </row>
    <row r="893" spans="10:11" ht="15.75" customHeight="1" x14ac:dyDescent="0.25">
      <c r="J893" s="23"/>
      <c r="K893" s="23"/>
    </row>
    <row r="894" spans="10:11" ht="15.75" customHeight="1" x14ac:dyDescent="0.25">
      <c r="J894" s="23"/>
      <c r="K894" s="23"/>
    </row>
    <row r="895" spans="10:11" ht="15.75" customHeight="1" x14ac:dyDescent="0.25">
      <c r="J895" s="23"/>
      <c r="K895" s="23"/>
    </row>
    <row r="896" spans="10:11" ht="15.75" customHeight="1" x14ac:dyDescent="0.25">
      <c r="J896" s="23"/>
      <c r="K896" s="23"/>
    </row>
    <row r="897" spans="10:11" ht="15.75" customHeight="1" x14ac:dyDescent="0.25">
      <c r="J897" s="23"/>
      <c r="K897" s="23"/>
    </row>
    <row r="898" spans="10:11" ht="15.75" customHeight="1" x14ac:dyDescent="0.25">
      <c r="J898" s="23"/>
      <c r="K898" s="23"/>
    </row>
    <row r="899" spans="10:11" ht="15.75" customHeight="1" x14ac:dyDescent="0.25">
      <c r="J899" s="23"/>
      <c r="K899" s="23"/>
    </row>
    <row r="900" spans="10:11" ht="15.75" customHeight="1" x14ac:dyDescent="0.25">
      <c r="J900" s="23"/>
      <c r="K900" s="23"/>
    </row>
    <row r="901" spans="10:11" ht="15.75" customHeight="1" x14ac:dyDescent="0.25">
      <c r="J901" s="23"/>
      <c r="K901" s="23"/>
    </row>
    <row r="902" spans="10:11" ht="15.75" customHeight="1" x14ac:dyDescent="0.25">
      <c r="J902" s="23"/>
      <c r="K902" s="23"/>
    </row>
    <row r="903" spans="10:11" ht="15.75" customHeight="1" x14ac:dyDescent="0.25">
      <c r="J903" s="23"/>
      <c r="K903" s="23"/>
    </row>
    <row r="904" spans="10:11" ht="15.75" customHeight="1" x14ac:dyDescent="0.25">
      <c r="J904" s="23"/>
      <c r="K904" s="23"/>
    </row>
    <row r="905" spans="10:11" ht="15.75" customHeight="1" x14ac:dyDescent="0.25">
      <c r="J905" s="23"/>
      <c r="K905" s="23"/>
    </row>
    <row r="906" spans="10:11" ht="15.75" customHeight="1" x14ac:dyDescent="0.25">
      <c r="J906" s="23"/>
      <c r="K906" s="23"/>
    </row>
    <row r="907" spans="10:11" ht="15.75" customHeight="1" x14ac:dyDescent="0.25">
      <c r="J907" s="23"/>
      <c r="K907" s="23"/>
    </row>
    <row r="908" spans="10:11" ht="15.75" customHeight="1" x14ac:dyDescent="0.25">
      <c r="J908" s="23"/>
      <c r="K908" s="23"/>
    </row>
    <row r="909" spans="10:11" ht="15.75" customHeight="1" x14ac:dyDescent="0.25">
      <c r="J909" s="23"/>
      <c r="K909" s="23"/>
    </row>
    <row r="910" spans="10:11" ht="15.75" customHeight="1" x14ac:dyDescent="0.25">
      <c r="J910" s="23"/>
      <c r="K910" s="23"/>
    </row>
    <row r="911" spans="10:11" ht="15.75" customHeight="1" x14ac:dyDescent="0.25">
      <c r="J911" s="23"/>
      <c r="K911" s="23"/>
    </row>
    <row r="912" spans="10:11" ht="15.75" customHeight="1" x14ac:dyDescent="0.25">
      <c r="J912" s="23"/>
      <c r="K912" s="23"/>
    </row>
    <row r="913" spans="10:11" ht="15.75" customHeight="1" x14ac:dyDescent="0.25">
      <c r="J913" s="23"/>
      <c r="K913" s="23"/>
    </row>
    <row r="914" spans="10:11" ht="15.75" customHeight="1" x14ac:dyDescent="0.25">
      <c r="J914" s="23"/>
      <c r="K914" s="23"/>
    </row>
    <row r="915" spans="10:11" ht="15.75" customHeight="1" x14ac:dyDescent="0.25">
      <c r="J915" s="23"/>
      <c r="K915" s="23"/>
    </row>
    <row r="916" spans="10:11" ht="15.75" customHeight="1" x14ac:dyDescent="0.25">
      <c r="J916" s="23"/>
      <c r="K916" s="23"/>
    </row>
    <row r="917" spans="10:11" ht="15.75" customHeight="1" x14ac:dyDescent="0.25">
      <c r="J917" s="23"/>
      <c r="K917" s="23"/>
    </row>
    <row r="918" spans="10:11" ht="15.75" customHeight="1" x14ac:dyDescent="0.25">
      <c r="J918" s="23"/>
      <c r="K918" s="23"/>
    </row>
    <row r="919" spans="10:11" ht="15.75" customHeight="1" x14ac:dyDescent="0.25">
      <c r="J919" s="23"/>
      <c r="K919" s="23"/>
    </row>
    <row r="920" spans="10:11" ht="15.75" customHeight="1" x14ac:dyDescent="0.25">
      <c r="J920" s="23"/>
      <c r="K920" s="23"/>
    </row>
    <row r="921" spans="10:11" ht="15.75" customHeight="1" x14ac:dyDescent="0.25">
      <c r="J921" s="23"/>
      <c r="K921" s="23"/>
    </row>
    <row r="922" spans="10:11" ht="15.75" customHeight="1" x14ac:dyDescent="0.25">
      <c r="J922" s="23"/>
      <c r="K922" s="23"/>
    </row>
    <row r="923" spans="10:11" ht="15.75" customHeight="1" x14ac:dyDescent="0.25">
      <c r="J923" s="23"/>
      <c r="K923" s="23"/>
    </row>
    <row r="924" spans="10:11" ht="15.75" customHeight="1" x14ac:dyDescent="0.25">
      <c r="J924" s="23"/>
      <c r="K924" s="23"/>
    </row>
    <row r="925" spans="10:11" ht="15.75" customHeight="1" x14ac:dyDescent="0.25">
      <c r="J925" s="23"/>
      <c r="K925" s="23"/>
    </row>
    <row r="926" spans="10:11" ht="15.75" customHeight="1" x14ac:dyDescent="0.25">
      <c r="J926" s="23"/>
      <c r="K926" s="23"/>
    </row>
    <row r="927" spans="10:11" ht="15.75" customHeight="1" x14ac:dyDescent="0.25">
      <c r="J927" s="23"/>
      <c r="K927" s="23"/>
    </row>
    <row r="928" spans="10:11" ht="15.75" customHeight="1" x14ac:dyDescent="0.25">
      <c r="J928" s="23"/>
      <c r="K928" s="23"/>
    </row>
    <row r="929" spans="10:11" ht="15.75" customHeight="1" x14ac:dyDescent="0.25">
      <c r="J929" s="23"/>
      <c r="K929" s="23"/>
    </row>
    <row r="930" spans="10:11" ht="15.75" customHeight="1" x14ac:dyDescent="0.25">
      <c r="J930" s="23"/>
      <c r="K930" s="23"/>
    </row>
    <row r="931" spans="10:11" ht="15.75" customHeight="1" x14ac:dyDescent="0.25">
      <c r="J931" s="23"/>
      <c r="K931" s="23"/>
    </row>
    <row r="932" spans="10:11" ht="15.75" customHeight="1" x14ac:dyDescent="0.25">
      <c r="J932" s="23"/>
      <c r="K932" s="23"/>
    </row>
    <row r="933" spans="10:11" ht="15.75" customHeight="1" x14ac:dyDescent="0.25">
      <c r="J933" s="23"/>
      <c r="K933" s="23"/>
    </row>
    <row r="934" spans="10:11" ht="15.75" customHeight="1" x14ac:dyDescent="0.25">
      <c r="J934" s="23"/>
      <c r="K934" s="23"/>
    </row>
    <row r="935" spans="10:11" ht="15.75" customHeight="1" x14ac:dyDescent="0.25">
      <c r="J935" s="23"/>
      <c r="K935" s="23"/>
    </row>
    <row r="936" spans="10:11" ht="15.75" customHeight="1" x14ac:dyDescent="0.25">
      <c r="J936" s="23"/>
      <c r="K936" s="23"/>
    </row>
    <row r="937" spans="10:11" ht="15.75" customHeight="1" x14ac:dyDescent="0.25">
      <c r="J937" s="23"/>
      <c r="K937" s="23"/>
    </row>
    <row r="938" spans="10:11" ht="15.75" customHeight="1" x14ac:dyDescent="0.25">
      <c r="J938" s="23"/>
      <c r="K938" s="23"/>
    </row>
    <row r="939" spans="10:11" ht="15.75" customHeight="1" x14ac:dyDescent="0.25">
      <c r="J939" s="23"/>
      <c r="K939" s="23"/>
    </row>
    <row r="940" spans="10:11" ht="15.75" customHeight="1" x14ac:dyDescent="0.25">
      <c r="J940" s="23"/>
      <c r="K940" s="23"/>
    </row>
    <row r="941" spans="10:11" ht="15.75" customHeight="1" x14ac:dyDescent="0.25">
      <c r="J941" s="23"/>
      <c r="K941" s="23"/>
    </row>
    <row r="942" spans="10:11" ht="15.75" customHeight="1" x14ac:dyDescent="0.25">
      <c r="J942" s="23"/>
      <c r="K942" s="23"/>
    </row>
    <row r="943" spans="10:11" ht="15.75" customHeight="1" x14ac:dyDescent="0.25">
      <c r="J943" s="23"/>
      <c r="K943" s="23"/>
    </row>
    <row r="944" spans="10:11" ht="15.75" customHeight="1" x14ac:dyDescent="0.25">
      <c r="J944" s="23"/>
      <c r="K944" s="23"/>
    </row>
    <row r="945" spans="10:11" ht="15.75" customHeight="1" x14ac:dyDescent="0.25">
      <c r="J945" s="23"/>
      <c r="K945" s="23"/>
    </row>
    <row r="946" spans="10:11" ht="15.75" customHeight="1" x14ac:dyDescent="0.25">
      <c r="J946" s="23"/>
      <c r="K946" s="23"/>
    </row>
    <row r="947" spans="10:11" ht="15.75" customHeight="1" x14ac:dyDescent="0.25">
      <c r="J947" s="23"/>
      <c r="K947" s="23"/>
    </row>
    <row r="948" spans="10:11" ht="15.75" customHeight="1" x14ac:dyDescent="0.25">
      <c r="J948" s="23"/>
      <c r="K948" s="23"/>
    </row>
    <row r="949" spans="10:11" ht="15.75" customHeight="1" x14ac:dyDescent="0.25">
      <c r="J949" s="23"/>
      <c r="K949" s="23"/>
    </row>
    <row r="950" spans="10:11" ht="15.75" customHeight="1" x14ac:dyDescent="0.25">
      <c r="J950" s="23"/>
      <c r="K950" s="23"/>
    </row>
    <row r="951" spans="10:11" ht="15.75" customHeight="1" x14ac:dyDescent="0.25">
      <c r="J951" s="23"/>
      <c r="K951" s="23"/>
    </row>
    <row r="952" spans="10:11" ht="15.75" customHeight="1" x14ac:dyDescent="0.25">
      <c r="J952" s="23"/>
      <c r="K952" s="23"/>
    </row>
    <row r="953" spans="10:11" ht="15.75" customHeight="1" x14ac:dyDescent="0.25">
      <c r="J953" s="23"/>
      <c r="K953" s="23"/>
    </row>
    <row r="954" spans="10:11" ht="15.75" customHeight="1" x14ac:dyDescent="0.25">
      <c r="J954" s="23"/>
      <c r="K954" s="23"/>
    </row>
    <row r="955" spans="10:11" ht="15.75" customHeight="1" x14ac:dyDescent="0.25">
      <c r="J955" s="23"/>
      <c r="K955" s="23"/>
    </row>
    <row r="956" spans="10:11" ht="15.75" customHeight="1" x14ac:dyDescent="0.25">
      <c r="J956" s="23"/>
      <c r="K956" s="23"/>
    </row>
    <row r="957" spans="10:11" ht="15.75" customHeight="1" x14ac:dyDescent="0.25">
      <c r="J957" s="23"/>
      <c r="K957" s="23"/>
    </row>
    <row r="958" spans="10:11" ht="15.75" customHeight="1" x14ac:dyDescent="0.25">
      <c r="J958" s="23"/>
      <c r="K958" s="23"/>
    </row>
    <row r="959" spans="10:11" ht="15.75" customHeight="1" x14ac:dyDescent="0.25">
      <c r="J959" s="23"/>
      <c r="K959" s="23"/>
    </row>
    <row r="960" spans="10:11" ht="15.75" customHeight="1" x14ac:dyDescent="0.25">
      <c r="J960" s="23"/>
      <c r="K960" s="23"/>
    </row>
    <row r="961" spans="10:11" ht="15.75" customHeight="1" x14ac:dyDescent="0.25">
      <c r="J961" s="23"/>
      <c r="K961" s="23"/>
    </row>
    <row r="962" spans="10:11" ht="15.75" customHeight="1" x14ac:dyDescent="0.25">
      <c r="J962" s="23"/>
      <c r="K962" s="23"/>
    </row>
    <row r="963" spans="10:11" ht="15.75" customHeight="1" x14ac:dyDescent="0.25">
      <c r="J963" s="23"/>
      <c r="K963" s="23"/>
    </row>
    <row r="964" spans="10:11" ht="15.75" customHeight="1" x14ac:dyDescent="0.25">
      <c r="J964" s="23"/>
      <c r="K964" s="23"/>
    </row>
    <row r="965" spans="10:11" ht="15.75" customHeight="1" x14ac:dyDescent="0.25">
      <c r="J965" s="23"/>
      <c r="K965" s="23"/>
    </row>
    <row r="966" spans="10:11" ht="15.75" customHeight="1" x14ac:dyDescent="0.25">
      <c r="J966" s="23"/>
      <c r="K966" s="23"/>
    </row>
    <row r="967" spans="10:11" ht="15.75" customHeight="1" x14ac:dyDescent="0.25">
      <c r="J967" s="23"/>
      <c r="K967" s="23"/>
    </row>
    <row r="968" spans="10:11" ht="15.75" customHeight="1" x14ac:dyDescent="0.25">
      <c r="J968" s="23"/>
      <c r="K968" s="23"/>
    </row>
    <row r="969" spans="10:11" ht="15.75" customHeight="1" x14ac:dyDescent="0.25">
      <c r="J969" s="23"/>
      <c r="K969" s="23"/>
    </row>
    <row r="970" spans="10:11" ht="15.75" customHeight="1" x14ac:dyDescent="0.25">
      <c r="J970" s="23"/>
      <c r="K970" s="23"/>
    </row>
    <row r="971" spans="10:11" ht="15.75" customHeight="1" x14ac:dyDescent="0.25">
      <c r="J971" s="23"/>
      <c r="K971" s="23"/>
    </row>
    <row r="972" spans="10:11" ht="15.75" customHeight="1" x14ac:dyDescent="0.25">
      <c r="J972" s="23"/>
      <c r="K972" s="23"/>
    </row>
    <row r="973" spans="10:11" ht="15.75" customHeight="1" x14ac:dyDescent="0.25">
      <c r="J973" s="23"/>
      <c r="K973" s="23"/>
    </row>
    <row r="974" spans="10:11" ht="15.75" customHeight="1" x14ac:dyDescent="0.25">
      <c r="J974" s="23"/>
      <c r="K974" s="23"/>
    </row>
    <row r="975" spans="10:11" ht="15.75" customHeight="1" x14ac:dyDescent="0.25">
      <c r="J975" s="23"/>
      <c r="K975" s="23"/>
    </row>
    <row r="976" spans="10:11" ht="15.75" customHeight="1" x14ac:dyDescent="0.25">
      <c r="J976" s="23"/>
      <c r="K976" s="23"/>
    </row>
    <row r="977" spans="10:11" ht="15.75" customHeight="1" x14ac:dyDescent="0.25">
      <c r="J977" s="23"/>
      <c r="K977" s="23"/>
    </row>
    <row r="978" spans="10:11" ht="15.75" customHeight="1" x14ac:dyDescent="0.25">
      <c r="J978" s="23"/>
      <c r="K978" s="23"/>
    </row>
    <row r="979" spans="10:11" ht="15.75" customHeight="1" x14ac:dyDescent="0.25">
      <c r="J979" s="23"/>
      <c r="K979" s="23"/>
    </row>
    <row r="980" spans="10:11" ht="15.75" customHeight="1" x14ac:dyDescent="0.25">
      <c r="J980" s="23"/>
      <c r="K980" s="23"/>
    </row>
    <row r="981" spans="10:11" ht="15.75" customHeight="1" x14ac:dyDescent="0.25">
      <c r="J981" s="23"/>
      <c r="K981" s="23"/>
    </row>
    <row r="982" spans="10:11" ht="15.75" customHeight="1" x14ac:dyDescent="0.25">
      <c r="J982" s="23"/>
      <c r="K982" s="23"/>
    </row>
    <row r="983" spans="10:11" ht="15.75" customHeight="1" x14ac:dyDescent="0.25">
      <c r="J983" s="23"/>
      <c r="K983" s="23"/>
    </row>
    <row r="984" spans="10:11" ht="15.75" customHeight="1" x14ac:dyDescent="0.25">
      <c r="J984" s="23"/>
      <c r="K984" s="23"/>
    </row>
    <row r="985" spans="10:11" ht="15.75" customHeight="1" x14ac:dyDescent="0.25">
      <c r="J985" s="23"/>
      <c r="K985" s="23"/>
    </row>
    <row r="986" spans="10:11" ht="15.75" customHeight="1" x14ac:dyDescent="0.25">
      <c r="J986" s="23"/>
      <c r="K986" s="23"/>
    </row>
    <row r="987" spans="10:11" ht="15.75" customHeight="1" x14ac:dyDescent="0.25">
      <c r="J987" s="23"/>
      <c r="K987" s="23"/>
    </row>
    <row r="988" spans="10:11" ht="15.75" customHeight="1" x14ac:dyDescent="0.25">
      <c r="J988" s="23"/>
      <c r="K988" s="23"/>
    </row>
    <row r="989" spans="10:11" ht="15.75" customHeight="1" x14ac:dyDescent="0.25">
      <c r="J989" s="23"/>
      <c r="K989" s="23"/>
    </row>
    <row r="990" spans="10:11" ht="15.75" customHeight="1" x14ac:dyDescent="0.25">
      <c r="J990" s="23"/>
      <c r="K990" s="23"/>
    </row>
    <row r="991" spans="10:11" ht="15.75" customHeight="1" x14ac:dyDescent="0.25">
      <c r="J991" s="23"/>
      <c r="K991" s="23"/>
    </row>
    <row r="992" spans="10:11" ht="15.75" customHeight="1" x14ac:dyDescent="0.25">
      <c r="J992" s="23"/>
      <c r="K992" s="23"/>
    </row>
    <row r="993" spans="10:11" ht="15.75" customHeight="1" x14ac:dyDescent="0.25">
      <c r="J993" s="23"/>
      <c r="K993" s="23"/>
    </row>
    <row r="994" spans="10:11" ht="15.75" customHeight="1" x14ac:dyDescent="0.25">
      <c r="J994" s="23"/>
      <c r="K994" s="23"/>
    </row>
    <row r="995" spans="10:11" ht="15.75" customHeight="1" x14ac:dyDescent="0.25">
      <c r="J995" s="23"/>
      <c r="K995" s="23"/>
    </row>
    <row r="996" spans="10:11" ht="15.75" customHeight="1" x14ac:dyDescent="0.25">
      <c r="J996" s="23"/>
      <c r="K996" s="23"/>
    </row>
    <row r="997" spans="10:11" ht="15.75" customHeight="1" x14ac:dyDescent="0.25">
      <c r="J997" s="23"/>
      <c r="K997" s="23"/>
    </row>
    <row r="998" spans="10:11" ht="15.75" customHeight="1" x14ac:dyDescent="0.25">
      <c r="J998" s="23"/>
      <c r="K998" s="23"/>
    </row>
    <row r="999" spans="10:11" ht="15.75" customHeight="1" x14ac:dyDescent="0.25">
      <c r="J999" s="23"/>
      <c r="K999" s="23"/>
    </row>
  </sheetData>
  <protectedRanges>
    <protectedRange algorithmName="SHA-512" hashValue="R8frfBQ/MhInQYm+jLEgMwgPwCkrGPIUaxyIFLRSCn/+fIsUU6bmJDax/r7gTh2PEAEvgODYwg0rRRjqSM/oww==" saltValue="tbZzHO5lCNHCDH5y3XGZag==" spinCount="100000" sqref="I56 G56" name="Range1"/>
  </protectedRanges>
  <mergeCells count="7">
    <mergeCell ref="B50:F50"/>
    <mergeCell ref="B51:F51"/>
    <mergeCell ref="B2:K2"/>
    <mergeCell ref="B4:K4"/>
    <mergeCell ref="B6:K6"/>
    <mergeCell ref="B8:F8"/>
    <mergeCell ref="B9:F9"/>
  </mergeCells>
  <pageMargins left="0.7" right="0.7" top="0.75" bottom="0.75" header="0" footer="0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18"/>
  <sheetViews>
    <sheetView topLeftCell="A28" workbookViewId="0">
      <selection activeCell="D116" sqref="D116"/>
    </sheetView>
  </sheetViews>
  <sheetFormatPr defaultColWidth="14.42578125" defaultRowHeight="15" customHeight="1" x14ac:dyDescent="0.25"/>
  <cols>
    <col min="1" max="1" width="8.7109375" customWidth="1"/>
    <col min="2" max="2" width="64.7109375" customWidth="1"/>
    <col min="3" max="3" width="24.28515625" customWidth="1"/>
    <col min="4" max="4" width="20.28515625" customWidth="1"/>
    <col min="5" max="5" width="24.140625" customWidth="1"/>
    <col min="6" max="7" width="15.7109375" customWidth="1"/>
    <col min="8" max="26" width="8.7109375" customWidth="1"/>
  </cols>
  <sheetData>
    <row r="1" spans="2:7" ht="18" x14ac:dyDescent="0.25">
      <c r="B1" s="21"/>
      <c r="C1" s="21"/>
      <c r="D1" s="21"/>
      <c r="E1" s="24"/>
      <c r="F1" s="44"/>
      <c r="G1" s="44"/>
    </row>
    <row r="2" spans="2:7" ht="15.75" customHeight="1" x14ac:dyDescent="0.25">
      <c r="B2" s="188" t="s">
        <v>126</v>
      </c>
      <c r="C2" s="160"/>
      <c r="D2" s="160"/>
      <c r="E2" s="160"/>
      <c r="F2" s="160"/>
      <c r="G2" s="160"/>
    </row>
    <row r="3" spans="2:7" ht="18" x14ac:dyDescent="0.25">
      <c r="B3" s="21"/>
      <c r="C3" s="21"/>
      <c r="D3" s="21"/>
      <c r="E3" s="24"/>
      <c r="F3" s="44"/>
      <c r="G3" s="44"/>
    </row>
    <row r="4" spans="2:7" ht="38.25" x14ac:dyDescent="0.25">
      <c r="B4" s="26" t="s">
        <v>3</v>
      </c>
      <c r="C4" s="26" t="s">
        <v>5</v>
      </c>
      <c r="D4" s="26" t="s">
        <v>301</v>
      </c>
      <c r="E4" s="26" t="s">
        <v>293</v>
      </c>
      <c r="F4" s="45" t="s">
        <v>6</v>
      </c>
      <c r="G4" s="45" t="s">
        <v>7</v>
      </c>
    </row>
    <row r="5" spans="2:7" x14ac:dyDescent="0.25">
      <c r="B5" s="26">
        <v>1</v>
      </c>
      <c r="C5" s="26">
        <v>5</v>
      </c>
      <c r="D5" s="26">
        <v>3</v>
      </c>
      <c r="E5" s="26">
        <v>5</v>
      </c>
      <c r="F5" s="45" t="s">
        <v>8</v>
      </c>
      <c r="G5" s="45" t="s">
        <v>21</v>
      </c>
    </row>
    <row r="6" spans="2:7" x14ac:dyDescent="0.25">
      <c r="B6" s="47" t="s">
        <v>127</v>
      </c>
      <c r="C6" s="106">
        <f>C7+C10+C17+C24+C38</f>
        <v>1311853.2699999998</v>
      </c>
      <c r="D6" s="100">
        <f>D7+D10+D17+D24+D38+D27</f>
        <v>3203739.17</v>
      </c>
      <c r="E6" s="107">
        <f>E7+E10+E17+E24+E38</f>
        <v>1107855.5999999999</v>
      </c>
      <c r="F6" s="108">
        <f>E6/C6*100</f>
        <v>84.449658001767219</v>
      </c>
      <c r="G6" s="108">
        <f>E6/D6*100</f>
        <v>34.580080999540293</v>
      </c>
    </row>
    <row r="7" spans="2:7" x14ac:dyDescent="0.25">
      <c r="B7" s="47" t="s">
        <v>128</v>
      </c>
      <c r="C7" s="82">
        <f>C8</f>
        <v>16308.07</v>
      </c>
      <c r="D7" s="100">
        <f>D8</f>
        <v>35625</v>
      </c>
      <c r="E7" s="107">
        <f>E8</f>
        <v>14912</v>
      </c>
      <c r="F7" s="108">
        <v>0</v>
      </c>
      <c r="G7" s="108">
        <v>0</v>
      </c>
    </row>
    <row r="8" spans="2:7" x14ac:dyDescent="0.25">
      <c r="B8" s="46" t="s">
        <v>129</v>
      </c>
      <c r="C8" s="82">
        <f>C9</f>
        <v>16308.07</v>
      </c>
      <c r="D8" s="100">
        <v>35625</v>
      </c>
      <c r="E8" s="107">
        <f>E9</f>
        <v>14912</v>
      </c>
      <c r="F8" s="108">
        <v>0</v>
      </c>
      <c r="G8" s="108">
        <v>0</v>
      </c>
    </row>
    <row r="9" spans="2:7" s="68" customFormat="1" ht="25.5" x14ac:dyDescent="0.25">
      <c r="B9" s="48" t="s">
        <v>143</v>
      </c>
      <c r="C9" s="99">
        <f>14629.44+1678.63</f>
        <v>16308.07</v>
      </c>
      <c r="D9" s="100">
        <v>35625</v>
      </c>
      <c r="E9" s="109">
        <v>14912</v>
      </c>
      <c r="F9" s="108"/>
      <c r="G9" s="108"/>
    </row>
    <row r="10" spans="2:7" x14ac:dyDescent="0.25">
      <c r="B10" s="47" t="s">
        <v>130</v>
      </c>
      <c r="C10" s="100">
        <f>C11+C15</f>
        <v>1431.18</v>
      </c>
      <c r="D10" s="100">
        <f t="shared" ref="D10" si="0">D11+D15</f>
        <v>8574.19</v>
      </c>
      <c r="E10" s="110">
        <f>E11+E15</f>
        <v>948.91</v>
      </c>
      <c r="F10" s="108">
        <f t="shared" ref="F10:F12" si="1">E10/C10*100</f>
        <v>66.302631395072595</v>
      </c>
      <c r="G10" s="108">
        <f t="shared" ref="G10:G12" si="2">E10/D10*100</f>
        <v>11.067051231661532</v>
      </c>
    </row>
    <row r="11" spans="2:7" x14ac:dyDescent="0.25">
      <c r="B11" s="39" t="s">
        <v>131</v>
      </c>
      <c r="C11" s="106">
        <f>SUM(C12:C14)</f>
        <v>1431.18</v>
      </c>
      <c r="D11" s="100">
        <f>SUM(D12:D14)</f>
        <v>8574.19</v>
      </c>
      <c r="E11" s="107">
        <f>SUM(E12:E14)</f>
        <v>948.91</v>
      </c>
      <c r="F11" s="108">
        <f t="shared" si="1"/>
        <v>66.302631395072595</v>
      </c>
      <c r="G11" s="108">
        <f t="shared" si="2"/>
        <v>11.067051231661532</v>
      </c>
    </row>
    <row r="12" spans="2:7" x14ac:dyDescent="0.25">
      <c r="B12" s="48" t="s">
        <v>132</v>
      </c>
      <c r="C12" s="111">
        <v>0</v>
      </c>
      <c r="D12" s="101">
        <v>0</v>
      </c>
      <c r="E12" s="109">
        <v>0</v>
      </c>
      <c r="F12" s="108" t="e">
        <f t="shared" si="1"/>
        <v>#DIV/0!</v>
      </c>
      <c r="G12" s="108" t="e">
        <f t="shared" si="2"/>
        <v>#DIV/0!</v>
      </c>
    </row>
    <row r="13" spans="2:7" x14ac:dyDescent="0.25">
      <c r="B13" s="48" t="s">
        <v>133</v>
      </c>
      <c r="C13" s="111">
        <v>0</v>
      </c>
      <c r="D13" s="101">
        <v>0</v>
      </c>
      <c r="E13" s="109">
        <v>0</v>
      </c>
      <c r="F13" s="108">
        <v>0</v>
      </c>
      <c r="G13" s="108">
        <v>0</v>
      </c>
    </row>
    <row r="14" spans="2:7" x14ac:dyDescent="0.25">
      <c r="B14" s="48" t="s">
        <v>134</v>
      </c>
      <c r="C14" s="111">
        <v>1431.18</v>
      </c>
      <c r="D14" s="101">
        <v>8574.19</v>
      </c>
      <c r="E14" s="109">
        <v>948.91</v>
      </c>
      <c r="F14" s="108">
        <f t="shared" ref="F14:F18" si="3">E14/C14*100</f>
        <v>66.302631395072595</v>
      </c>
      <c r="G14" s="108">
        <f>E14/D14*100</f>
        <v>11.067051231661532</v>
      </c>
    </row>
    <row r="15" spans="2:7" x14ac:dyDescent="0.25">
      <c r="B15" s="47" t="s">
        <v>135</v>
      </c>
      <c r="C15" s="106">
        <v>0</v>
      </c>
      <c r="D15" s="100">
        <f>D16</f>
        <v>0</v>
      </c>
      <c r="E15" s="107">
        <v>0</v>
      </c>
      <c r="F15" s="108" t="e">
        <f t="shared" si="3"/>
        <v>#DIV/0!</v>
      </c>
      <c r="G15" s="108">
        <v>0</v>
      </c>
    </row>
    <row r="16" spans="2:7" x14ac:dyDescent="0.25">
      <c r="B16" s="48" t="s">
        <v>136</v>
      </c>
      <c r="C16" s="111">
        <v>0</v>
      </c>
      <c r="D16" s="101">
        <v>0</v>
      </c>
      <c r="E16" s="109">
        <v>0</v>
      </c>
      <c r="F16" s="108" t="e">
        <f t="shared" si="3"/>
        <v>#DIV/0!</v>
      </c>
      <c r="G16" s="108">
        <v>0</v>
      </c>
    </row>
    <row r="17" spans="2:7" x14ac:dyDescent="0.25">
      <c r="B17" s="47" t="s">
        <v>137</v>
      </c>
      <c r="C17" s="106">
        <f>C18+C22</f>
        <v>82960.489999999991</v>
      </c>
      <c r="D17" s="100">
        <f>D18+D22</f>
        <v>151000</v>
      </c>
      <c r="E17" s="107">
        <f>E18+E22</f>
        <v>64403.42</v>
      </c>
      <c r="F17" s="108">
        <f t="shared" si="3"/>
        <v>77.631436362056206</v>
      </c>
      <c r="G17" s="108">
        <f t="shared" ref="G17:G18" si="4">E17/D17*100</f>
        <v>42.651271523178806</v>
      </c>
    </row>
    <row r="18" spans="2:7" x14ac:dyDescent="0.25">
      <c r="B18" s="47" t="s">
        <v>138</v>
      </c>
      <c r="C18" s="106">
        <f>SUM(C19:C21)</f>
        <v>1067.04</v>
      </c>
      <c r="D18" s="100">
        <f>SUM(D19:D21)</f>
        <v>30000</v>
      </c>
      <c r="E18" s="107">
        <f>SUM(E19:E21)</f>
        <v>729.08</v>
      </c>
      <c r="F18" s="108">
        <f t="shared" si="3"/>
        <v>68.327335432598602</v>
      </c>
      <c r="G18" s="108">
        <f t="shared" si="4"/>
        <v>2.4302666666666668</v>
      </c>
    </row>
    <row r="19" spans="2:7" ht="17.25" customHeight="1" x14ac:dyDescent="0.25">
      <c r="B19" s="48" t="s">
        <v>139</v>
      </c>
      <c r="C19" s="111">
        <v>0</v>
      </c>
      <c r="D19" s="101">
        <v>0</v>
      </c>
      <c r="E19" s="109">
        <v>0</v>
      </c>
      <c r="F19" s="108">
        <v>0</v>
      </c>
      <c r="G19" s="108">
        <v>0</v>
      </c>
    </row>
    <row r="20" spans="2:7" x14ac:dyDescent="0.25">
      <c r="B20" s="48" t="s">
        <v>140</v>
      </c>
      <c r="C20" s="111">
        <v>0</v>
      </c>
      <c r="D20" s="101">
        <v>0</v>
      </c>
      <c r="E20" s="109">
        <v>0</v>
      </c>
      <c r="F20" s="108" t="e">
        <f t="shared" ref="F20:F24" si="5">E20/C20*100</f>
        <v>#DIV/0!</v>
      </c>
      <c r="G20" s="108">
        <v>0</v>
      </c>
    </row>
    <row r="21" spans="2:7" x14ac:dyDescent="0.25">
      <c r="B21" s="48" t="s">
        <v>141</v>
      </c>
      <c r="C21" s="111">
        <v>1067.04</v>
      </c>
      <c r="D21" s="101">
        <v>30000</v>
      </c>
      <c r="E21" s="109">
        <v>729.08</v>
      </c>
      <c r="F21" s="108">
        <f t="shared" si="5"/>
        <v>68.327335432598602</v>
      </c>
      <c r="G21" s="108">
        <f t="shared" ref="G21:G24" si="6">E21/D21*100</f>
        <v>2.4302666666666668</v>
      </c>
    </row>
    <row r="22" spans="2:7" ht="15.75" customHeight="1" x14ac:dyDescent="0.25">
      <c r="B22" s="47" t="s">
        <v>142</v>
      </c>
      <c r="C22" s="106">
        <f>C23</f>
        <v>81893.45</v>
      </c>
      <c r="D22" s="100">
        <f>D23</f>
        <v>121000</v>
      </c>
      <c r="E22" s="107">
        <f>E23</f>
        <v>63674.34</v>
      </c>
      <c r="F22" s="108">
        <f t="shared" si="5"/>
        <v>77.752665200940967</v>
      </c>
      <c r="G22" s="108">
        <f t="shared" si="6"/>
        <v>52.623421487603309</v>
      </c>
    </row>
    <row r="23" spans="2:7" ht="26.25" customHeight="1" x14ac:dyDescent="0.25">
      <c r="B23" s="48" t="s">
        <v>143</v>
      </c>
      <c r="C23" s="111">
        <v>81893.45</v>
      </c>
      <c r="D23" s="101">
        <v>121000</v>
      </c>
      <c r="E23" s="109">
        <v>63674.34</v>
      </c>
      <c r="F23" s="108">
        <f t="shared" si="5"/>
        <v>77.752665200940967</v>
      </c>
      <c r="G23" s="108">
        <f t="shared" si="6"/>
        <v>52.623421487603309</v>
      </c>
    </row>
    <row r="24" spans="2:7" ht="15.75" customHeight="1" x14ac:dyDescent="0.25">
      <c r="B24" s="47" t="s">
        <v>144</v>
      </c>
      <c r="C24" s="106">
        <f>C25+C29+C32+C36</f>
        <v>1208001.6499999999</v>
      </c>
      <c r="D24" s="100">
        <f>D29+D32+D36+D25</f>
        <v>2996539.98</v>
      </c>
      <c r="E24" s="107">
        <f>E25+E29+E32+E36</f>
        <v>1023886.2999999999</v>
      </c>
      <c r="F24" s="108">
        <f t="shared" si="5"/>
        <v>84.758683897493029</v>
      </c>
      <c r="G24" s="108">
        <f t="shared" si="6"/>
        <v>34.168951752147152</v>
      </c>
    </row>
    <row r="25" spans="2:7" ht="26.25" customHeight="1" x14ac:dyDescent="0.25">
      <c r="B25" s="47" t="s">
        <v>299</v>
      </c>
      <c r="C25" s="106">
        <f>C26</f>
        <v>12248.13</v>
      </c>
      <c r="D25" s="100">
        <v>26478</v>
      </c>
      <c r="E25" s="107">
        <f>E26</f>
        <v>9940.9599999999991</v>
      </c>
      <c r="F25" s="108"/>
      <c r="G25" s="108"/>
    </row>
    <row r="26" spans="2:7" ht="24" customHeight="1" x14ac:dyDescent="0.25">
      <c r="B26" s="48" t="s">
        <v>143</v>
      </c>
      <c r="C26" s="111">
        <v>12248.13</v>
      </c>
      <c r="D26" s="101">
        <v>26478</v>
      </c>
      <c r="E26" s="109">
        <v>9940.9599999999991</v>
      </c>
      <c r="F26" s="108"/>
      <c r="G26" s="108"/>
    </row>
    <row r="27" spans="2:7" s="78" customFormat="1" ht="24" customHeight="1" x14ac:dyDescent="0.25">
      <c r="B27" s="47" t="s">
        <v>304</v>
      </c>
      <c r="C27" s="106">
        <v>0</v>
      </c>
      <c r="D27" s="100">
        <v>9000</v>
      </c>
      <c r="E27" s="107">
        <v>0</v>
      </c>
      <c r="F27" s="108"/>
      <c r="G27" s="108"/>
    </row>
    <row r="28" spans="2:7" s="78" customFormat="1" ht="24" customHeight="1" x14ac:dyDescent="0.25">
      <c r="B28" s="48" t="s">
        <v>143</v>
      </c>
      <c r="C28" s="111">
        <v>0</v>
      </c>
      <c r="D28" s="101">
        <v>9000</v>
      </c>
      <c r="E28" s="109">
        <v>0</v>
      </c>
      <c r="F28" s="108"/>
      <c r="G28" s="108"/>
    </row>
    <row r="29" spans="2:7" ht="15.75" customHeight="1" x14ac:dyDescent="0.25">
      <c r="B29" s="47" t="s">
        <v>300</v>
      </c>
      <c r="C29" s="106">
        <f>C30+C31</f>
        <v>1119533.52</v>
      </c>
      <c r="D29" s="100">
        <f>D30+D31</f>
        <v>2847608.44</v>
      </c>
      <c r="E29" s="107">
        <f>E30+E31</f>
        <v>1013945.34</v>
      </c>
      <c r="F29" s="108">
        <f>E29/C29*100</f>
        <v>90.568555732033815</v>
      </c>
      <c r="G29" s="108">
        <f t="shared" ref="G29:G30" si="7">E29/D29*100</f>
        <v>35.606908792558571</v>
      </c>
    </row>
    <row r="30" spans="2:7" ht="15.75" customHeight="1" x14ac:dyDescent="0.25">
      <c r="B30" s="48" t="s">
        <v>139</v>
      </c>
      <c r="C30" s="111">
        <v>0</v>
      </c>
      <c r="D30" s="101">
        <v>0</v>
      </c>
      <c r="E30" s="109">
        <v>0</v>
      </c>
      <c r="F30" s="108">
        <v>0</v>
      </c>
      <c r="G30" s="108" t="e">
        <f t="shared" si="7"/>
        <v>#DIV/0!</v>
      </c>
    </row>
    <row r="31" spans="2:7" ht="15.75" customHeight="1" x14ac:dyDescent="0.25">
      <c r="B31" s="48" t="s">
        <v>140</v>
      </c>
      <c r="C31" s="111">
        <v>1119533.52</v>
      </c>
      <c r="D31" s="101">
        <v>2847608.44</v>
      </c>
      <c r="E31" s="109">
        <v>1013945.34</v>
      </c>
      <c r="F31" s="108">
        <f t="shared" ref="F31:F39" si="8">E31/C31*100</f>
        <v>90.568555732033815</v>
      </c>
      <c r="G31" s="108">
        <v>0</v>
      </c>
    </row>
    <row r="32" spans="2:7" ht="24" customHeight="1" x14ac:dyDescent="0.25">
      <c r="B32" s="47" t="s">
        <v>302</v>
      </c>
      <c r="C32" s="106">
        <f>SUM(C33:C35)</f>
        <v>76220</v>
      </c>
      <c r="D32" s="100">
        <f>D33+D34+D35</f>
        <v>122453.54</v>
      </c>
      <c r="E32" s="107">
        <f>SUM(E33:E35)</f>
        <v>0</v>
      </c>
      <c r="F32" s="108">
        <f t="shared" si="8"/>
        <v>0</v>
      </c>
      <c r="G32" s="108">
        <f>E32/D32*100</f>
        <v>0</v>
      </c>
    </row>
    <row r="33" spans="2:7" ht="17.25" customHeight="1" x14ac:dyDescent="0.25">
      <c r="B33" s="48" t="s">
        <v>145</v>
      </c>
      <c r="C33" s="111">
        <v>0</v>
      </c>
      <c r="D33" s="101">
        <v>0</v>
      </c>
      <c r="E33" s="109">
        <v>0</v>
      </c>
      <c r="F33" s="108" t="e">
        <f t="shared" si="8"/>
        <v>#DIV/0!</v>
      </c>
      <c r="G33" s="108">
        <v>0</v>
      </c>
    </row>
    <row r="34" spans="2:7" ht="17.25" customHeight="1" x14ac:dyDescent="0.25">
      <c r="B34" s="48" t="s">
        <v>146</v>
      </c>
      <c r="C34" s="111">
        <v>76220</v>
      </c>
      <c r="D34" s="101">
        <v>122453.54</v>
      </c>
      <c r="E34" s="109">
        <v>0</v>
      </c>
      <c r="F34" s="108">
        <f t="shared" si="8"/>
        <v>0</v>
      </c>
      <c r="G34" s="108">
        <f t="shared" ref="G34:G39" si="9">E34/D34*100</f>
        <v>0</v>
      </c>
    </row>
    <row r="35" spans="2:7" ht="17.25" customHeight="1" x14ac:dyDescent="0.25">
      <c r="B35" s="48" t="s">
        <v>147</v>
      </c>
      <c r="C35" s="111">
        <v>0</v>
      </c>
      <c r="D35" s="101">
        <v>0</v>
      </c>
      <c r="E35" s="109">
        <v>0</v>
      </c>
      <c r="F35" s="108" t="e">
        <f t="shared" si="8"/>
        <v>#DIV/0!</v>
      </c>
      <c r="G35" s="108" t="e">
        <f t="shared" si="9"/>
        <v>#DIV/0!</v>
      </c>
    </row>
    <row r="36" spans="2:7" ht="22.5" customHeight="1" x14ac:dyDescent="0.25">
      <c r="B36" s="47" t="s">
        <v>303</v>
      </c>
      <c r="C36" s="82">
        <v>0</v>
      </c>
      <c r="D36" s="100">
        <f>D37</f>
        <v>0</v>
      </c>
      <c r="E36" s="107">
        <v>0</v>
      </c>
      <c r="F36" s="108" t="e">
        <f t="shared" si="8"/>
        <v>#DIV/0!</v>
      </c>
      <c r="G36" s="108" t="e">
        <f t="shared" si="9"/>
        <v>#DIV/0!</v>
      </c>
    </row>
    <row r="37" spans="2:7" ht="15.75" customHeight="1" x14ac:dyDescent="0.25">
      <c r="B37" s="48" t="s">
        <v>148</v>
      </c>
      <c r="C37" s="82">
        <v>0</v>
      </c>
      <c r="D37" s="100">
        <v>0</v>
      </c>
      <c r="E37" s="107">
        <v>0</v>
      </c>
      <c r="F37" s="108" t="e">
        <f t="shared" si="8"/>
        <v>#DIV/0!</v>
      </c>
      <c r="G37" s="108" t="e">
        <f t="shared" si="9"/>
        <v>#DIV/0!</v>
      </c>
    </row>
    <row r="38" spans="2:7" ht="15.75" customHeight="1" x14ac:dyDescent="0.25">
      <c r="B38" s="47" t="s">
        <v>149</v>
      </c>
      <c r="C38" s="82">
        <f>C39</f>
        <v>3151.88</v>
      </c>
      <c r="D38" s="100">
        <f>D39</f>
        <v>3000</v>
      </c>
      <c r="E38" s="107">
        <f>E39</f>
        <v>3704.97</v>
      </c>
      <c r="F38" s="108">
        <f t="shared" si="8"/>
        <v>117.54793964237216</v>
      </c>
      <c r="G38" s="108">
        <f t="shared" si="9"/>
        <v>123.49900000000001</v>
      </c>
    </row>
    <row r="39" spans="2:7" ht="18" customHeight="1" x14ac:dyDescent="0.25">
      <c r="B39" s="48" t="s">
        <v>150</v>
      </c>
      <c r="C39" s="99">
        <v>3151.88</v>
      </c>
      <c r="D39" s="101">
        <v>3000</v>
      </c>
      <c r="E39" s="109">
        <v>3704.97</v>
      </c>
      <c r="F39" s="108">
        <f t="shared" si="8"/>
        <v>117.54793964237216</v>
      </c>
      <c r="G39" s="108">
        <f t="shared" si="9"/>
        <v>123.49900000000001</v>
      </c>
    </row>
    <row r="40" spans="2:7" ht="18" customHeight="1" x14ac:dyDescent="0.25">
      <c r="B40" s="48"/>
      <c r="C40" s="99"/>
      <c r="D40" s="101"/>
      <c r="E40" s="109"/>
      <c r="F40" s="108"/>
      <c r="G40" s="108"/>
    </row>
    <row r="41" spans="2:7" ht="15.75" customHeight="1" x14ac:dyDescent="0.25">
      <c r="B41" s="47" t="s">
        <v>151</v>
      </c>
      <c r="C41" s="82">
        <f>C42+C52+C70+C83+C122</f>
        <v>1454100.6800000002</v>
      </c>
      <c r="D41" s="100">
        <f>D42+D52+D70+D83+D122+D90</f>
        <v>2973323</v>
      </c>
      <c r="E41" s="107">
        <f>E42+E52+E70+E83+E122</f>
        <v>1302286.25</v>
      </c>
      <c r="F41" s="108">
        <f t="shared" ref="F41:F54" si="10">E41/C41*100</f>
        <v>89.559565435317708</v>
      </c>
      <c r="G41" s="108">
        <f t="shared" ref="G41:G54" si="11">E41/D41*100</f>
        <v>43.799017126629025</v>
      </c>
    </row>
    <row r="42" spans="2:7" ht="15.75" customHeight="1" x14ac:dyDescent="0.25">
      <c r="B42" s="47" t="s">
        <v>128</v>
      </c>
      <c r="C42" s="106">
        <f>C43</f>
        <v>16308.069999999998</v>
      </c>
      <c r="D42" s="100">
        <f t="shared" ref="D42:D43" si="12">D43</f>
        <v>35625</v>
      </c>
      <c r="E42" s="107">
        <f>E43</f>
        <v>14912</v>
      </c>
      <c r="F42" s="108">
        <f t="shared" si="10"/>
        <v>91.439391663145926</v>
      </c>
      <c r="G42" s="108">
        <f t="shared" si="11"/>
        <v>41.858245614035091</v>
      </c>
    </row>
    <row r="43" spans="2:7" ht="15.75" customHeight="1" x14ac:dyDescent="0.25">
      <c r="B43" s="46" t="s">
        <v>152</v>
      </c>
      <c r="C43" s="106">
        <f>C44</f>
        <v>16308.069999999998</v>
      </c>
      <c r="D43" s="100">
        <f t="shared" si="12"/>
        <v>35625</v>
      </c>
      <c r="E43" s="107">
        <f>E44</f>
        <v>14912</v>
      </c>
      <c r="F43" s="108">
        <f t="shared" si="10"/>
        <v>91.439391663145926</v>
      </c>
      <c r="G43" s="108">
        <f t="shared" si="11"/>
        <v>41.858245614035091</v>
      </c>
    </row>
    <row r="44" spans="2:7" ht="15.75" customHeight="1" x14ac:dyDescent="0.25">
      <c r="B44" s="46" t="s">
        <v>129</v>
      </c>
      <c r="C44" s="106">
        <f>SUM(C45:C50)</f>
        <v>16308.069999999998</v>
      </c>
      <c r="D44" s="100">
        <f>SUM(D45:D49)</f>
        <v>35625</v>
      </c>
      <c r="E44" s="107">
        <f>SUM(E45:E51)</f>
        <v>14912</v>
      </c>
      <c r="F44" s="108">
        <f t="shared" si="10"/>
        <v>91.439391663145926</v>
      </c>
      <c r="G44" s="108">
        <f t="shared" si="11"/>
        <v>41.858245614035091</v>
      </c>
    </row>
    <row r="45" spans="2:7" ht="15.75" customHeight="1" x14ac:dyDescent="0.25">
      <c r="B45" s="34" t="s">
        <v>153</v>
      </c>
      <c r="C45" s="111">
        <v>11756.88</v>
      </c>
      <c r="D45" s="101">
        <v>26382</v>
      </c>
      <c r="E45" s="109">
        <v>10026.42</v>
      </c>
      <c r="F45" s="108">
        <f t="shared" si="10"/>
        <v>85.281299120174751</v>
      </c>
      <c r="G45" s="108">
        <f t="shared" si="11"/>
        <v>38.004775983625201</v>
      </c>
    </row>
    <row r="46" spans="2:7" ht="15.75" customHeight="1" x14ac:dyDescent="0.25">
      <c r="B46" s="34" t="s">
        <v>154</v>
      </c>
      <c r="C46" s="111">
        <v>870.88</v>
      </c>
      <c r="D46" s="101">
        <v>705</v>
      </c>
      <c r="E46" s="109">
        <v>653.16</v>
      </c>
      <c r="F46" s="108">
        <f t="shared" si="10"/>
        <v>75</v>
      </c>
      <c r="G46" s="108">
        <f t="shared" si="11"/>
        <v>92.646808510638294</v>
      </c>
    </row>
    <row r="47" spans="2:7" ht="15.75" customHeight="1" x14ac:dyDescent="0.25">
      <c r="B47" s="34" t="s">
        <v>155</v>
      </c>
      <c r="C47" s="111">
        <v>1939.86</v>
      </c>
      <c r="D47" s="101">
        <v>4350</v>
      </c>
      <c r="E47" s="109">
        <v>1133.6400000000001</v>
      </c>
      <c r="F47" s="108">
        <f t="shared" si="10"/>
        <v>58.439268813213332</v>
      </c>
      <c r="G47" s="108">
        <f t="shared" si="11"/>
        <v>26.060689655172414</v>
      </c>
    </row>
    <row r="48" spans="2:7" ht="15.75" customHeight="1" x14ac:dyDescent="0.25">
      <c r="B48" s="34" t="s">
        <v>156</v>
      </c>
      <c r="C48" s="111">
        <f>61.82+370.16</f>
        <v>431.98</v>
      </c>
      <c r="D48" s="101">
        <v>188</v>
      </c>
      <c r="E48" s="109">
        <v>60.54</v>
      </c>
      <c r="F48" s="108">
        <f t="shared" si="10"/>
        <v>14.014537710079169</v>
      </c>
      <c r="G48" s="108">
        <f t="shared" si="11"/>
        <v>32.202127659574472</v>
      </c>
    </row>
    <row r="49" spans="2:7" ht="15.75" customHeight="1" x14ac:dyDescent="0.25">
      <c r="B49" s="34" t="s">
        <v>157</v>
      </c>
      <c r="C49" s="111">
        <v>612.5</v>
      </c>
      <c r="D49" s="101">
        <v>4000</v>
      </c>
      <c r="E49" s="109">
        <v>2530</v>
      </c>
      <c r="F49" s="108">
        <f t="shared" si="10"/>
        <v>413.0612244897959</v>
      </c>
      <c r="G49" s="108">
        <f t="shared" si="11"/>
        <v>63.249999999999993</v>
      </c>
    </row>
    <row r="50" spans="2:7" s="68" customFormat="1" ht="15.75" customHeight="1" x14ac:dyDescent="0.25">
      <c r="B50" s="34" t="s">
        <v>162</v>
      </c>
      <c r="C50" s="111">
        <v>695.97</v>
      </c>
      <c r="D50" s="101">
        <v>0</v>
      </c>
      <c r="E50" s="109">
        <v>0</v>
      </c>
      <c r="F50" s="108">
        <f t="shared" si="10"/>
        <v>0</v>
      </c>
      <c r="G50" s="108" t="e">
        <f t="shared" si="11"/>
        <v>#DIV/0!</v>
      </c>
    </row>
    <row r="51" spans="2:7" s="76" customFormat="1" ht="15.75" customHeight="1" x14ac:dyDescent="0.25">
      <c r="B51" s="48" t="s">
        <v>163</v>
      </c>
      <c r="C51" s="111">
        <v>0</v>
      </c>
      <c r="D51" s="101">
        <v>0</v>
      </c>
      <c r="E51" s="109">
        <v>508.24</v>
      </c>
      <c r="F51" s="108" t="e">
        <f t="shared" si="10"/>
        <v>#DIV/0!</v>
      </c>
      <c r="G51" s="108" t="e">
        <f t="shared" si="11"/>
        <v>#DIV/0!</v>
      </c>
    </row>
    <row r="52" spans="2:7" ht="15.75" customHeight="1" x14ac:dyDescent="0.25">
      <c r="B52" s="47" t="s">
        <v>130</v>
      </c>
      <c r="C52" s="106">
        <f>C53</f>
        <v>6671.65</v>
      </c>
      <c r="D52" s="100">
        <f t="shared" ref="D52:D53" si="13">D53</f>
        <v>2500</v>
      </c>
      <c r="E52" s="107">
        <f>E53</f>
        <v>5321.34</v>
      </c>
      <c r="F52" s="108">
        <f t="shared" si="10"/>
        <v>79.76047904191617</v>
      </c>
      <c r="G52" s="108">
        <f t="shared" si="11"/>
        <v>212.8536</v>
      </c>
    </row>
    <row r="53" spans="2:7" ht="15.75" customHeight="1" x14ac:dyDescent="0.25">
      <c r="B53" s="47" t="s">
        <v>158</v>
      </c>
      <c r="C53" s="106">
        <f>C54+C65</f>
        <v>6671.65</v>
      </c>
      <c r="D53" s="100">
        <f t="shared" si="13"/>
        <v>2500</v>
      </c>
      <c r="E53" s="107">
        <f>E54+E65</f>
        <v>5321.34</v>
      </c>
      <c r="F53" s="108">
        <f t="shared" si="10"/>
        <v>79.76047904191617</v>
      </c>
      <c r="G53" s="108">
        <f t="shared" si="11"/>
        <v>212.8536</v>
      </c>
    </row>
    <row r="54" spans="2:7" ht="15.75" customHeight="1" x14ac:dyDescent="0.25">
      <c r="B54" s="47" t="s">
        <v>131</v>
      </c>
      <c r="C54" s="106">
        <f>SUM(C55:C64)</f>
        <v>6671.65</v>
      </c>
      <c r="D54" s="100">
        <f>SUM(D57:D64)</f>
        <v>2500</v>
      </c>
      <c r="E54" s="107">
        <f>SUM(E55:E64)</f>
        <v>5321.34</v>
      </c>
      <c r="F54" s="108">
        <f t="shared" si="10"/>
        <v>79.76047904191617</v>
      </c>
      <c r="G54" s="108">
        <f t="shared" si="11"/>
        <v>212.8536</v>
      </c>
    </row>
    <row r="55" spans="2:7" s="68" customFormat="1" ht="15.75" customHeight="1" x14ac:dyDescent="0.25">
      <c r="B55" s="48" t="s">
        <v>288</v>
      </c>
      <c r="C55" s="111">
        <v>3600</v>
      </c>
      <c r="D55" s="101">
        <v>0</v>
      </c>
      <c r="E55" s="109">
        <v>0</v>
      </c>
      <c r="F55" s="108"/>
      <c r="G55" s="108"/>
    </row>
    <row r="56" spans="2:7" s="68" customFormat="1" ht="15.75" customHeight="1" x14ac:dyDescent="0.25">
      <c r="B56" s="48" t="s">
        <v>155</v>
      </c>
      <c r="C56" s="111">
        <v>594</v>
      </c>
      <c r="D56" s="101">
        <v>0</v>
      </c>
      <c r="E56" s="109">
        <v>0</v>
      </c>
      <c r="F56" s="108"/>
      <c r="G56" s="108"/>
    </row>
    <row r="57" spans="2:7" ht="15.75" customHeight="1" x14ac:dyDescent="0.25">
      <c r="B57" s="48" t="s">
        <v>159</v>
      </c>
      <c r="C57" s="111">
        <v>1212.76</v>
      </c>
      <c r="D57" s="101">
        <v>0</v>
      </c>
      <c r="E57" s="109">
        <v>253.81</v>
      </c>
      <c r="F57" s="108">
        <v>0</v>
      </c>
      <c r="G57" s="108">
        <v>0</v>
      </c>
    </row>
    <row r="58" spans="2:7" ht="15.75" customHeight="1" x14ac:dyDescent="0.25">
      <c r="B58" s="48" t="s">
        <v>160</v>
      </c>
      <c r="C58" s="111">
        <v>73.98</v>
      </c>
      <c r="D58" s="101">
        <v>0</v>
      </c>
      <c r="E58" s="109">
        <v>0.69</v>
      </c>
      <c r="F58" s="108">
        <f t="shared" ref="F58:F60" si="14">E58/C58*100</f>
        <v>0.9326845093268451</v>
      </c>
      <c r="G58" s="108" t="e">
        <f>E58/D58*100</f>
        <v>#DIV/0!</v>
      </c>
    </row>
    <row r="59" spans="2:7" ht="15.75" customHeight="1" x14ac:dyDescent="0.25">
      <c r="B59" s="48" t="s">
        <v>161</v>
      </c>
      <c r="C59" s="111">
        <v>928.08</v>
      </c>
      <c r="D59" s="101">
        <v>0</v>
      </c>
      <c r="E59" s="109">
        <v>70</v>
      </c>
      <c r="F59" s="108">
        <f t="shared" si="14"/>
        <v>7.5424532367899308</v>
      </c>
      <c r="G59" s="108">
        <v>0</v>
      </c>
    </row>
    <row r="60" spans="2:7" ht="15.75" customHeight="1" x14ac:dyDescent="0.25">
      <c r="B60" s="48" t="s">
        <v>162</v>
      </c>
      <c r="C60" s="111">
        <v>202.8</v>
      </c>
      <c r="D60" s="101">
        <v>0</v>
      </c>
      <c r="E60" s="109">
        <v>0</v>
      </c>
      <c r="F60" s="108">
        <f t="shared" si="14"/>
        <v>0</v>
      </c>
      <c r="G60" s="108" t="e">
        <f t="shared" ref="G60:G61" si="15">E60/D60*100</f>
        <v>#DIV/0!</v>
      </c>
    </row>
    <row r="61" spans="2:7" ht="15.75" customHeight="1" x14ac:dyDescent="0.25">
      <c r="B61" s="48" t="s">
        <v>163</v>
      </c>
      <c r="C61" s="111">
        <v>0</v>
      </c>
      <c r="D61" s="101">
        <v>2500</v>
      </c>
      <c r="E61" s="109">
        <v>0</v>
      </c>
      <c r="F61" s="108">
        <v>0</v>
      </c>
      <c r="G61" s="108">
        <f t="shared" si="15"/>
        <v>0</v>
      </c>
    </row>
    <row r="62" spans="2:7" s="68" customFormat="1" ht="15.75" customHeight="1" x14ac:dyDescent="0.25">
      <c r="B62" s="48" t="s">
        <v>289</v>
      </c>
      <c r="C62" s="111">
        <v>60.03</v>
      </c>
      <c r="D62" s="101">
        <v>0</v>
      </c>
      <c r="E62" s="109">
        <v>29.34</v>
      </c>
      <c r="F62" s="108"/>
      <c r="G62" s="108"/>
    </row>
    <row r="63" spans="2:7" s="76" customFormat="1" ht="15.75" customHeight="1" x14ac:dyDescent="0.25">
      <c r="B63" s="48" t="s">
        <v>173</v>
      </c>
      <c r="C63" s="111">
        <v>0</v>
      </c>
      <c r="D63" s="101">
        <v>0</v>
      </c>
      <c r="E63" s="109">
        <v>4967.5</v>
      </c>
      <c r="F63" s="108"/>
      <c r="G63" s="108"/>
    </row>
    <row r="64" spans="2:7" ht="15.75" customHeight="1" x14ac:dyDescent="0.25">
      <c r="B64" s="48" t="s">
        <v>164</v>
      </c>
      <c r="C64" s="111">
        <v>0</v>
      </c>
      <c r="D64" s="101">
        <v>0</v>
      </c>
      <c r="E64" s="109">
        <v>0</v>
      </c>
      <c r="F64" s="108">
        <v>0</v>
      </c>
      <c r="G64" s="108">
        <v>0</v>
      </c>
    </row>
    <row r="65" spans="2:7" ht="15.75" customHeight="1" x14ac:dyDescent="0.25">
      <c r="B65" s="47" t="s">
        <v>165</v>
      </c>
      <c r="C65" s="106">
        <v>0</v>
      </c>
      <c r="D65" s="100">
        <f>SUM(D66:D69)</f>
        <v>0</v>
      </c>
      <c r="E65" s="107">
        <v>0</v>
      </c>
      <c r="F65" s="108">
        <v>0</v>
      </c>
      <c r="G65" s="108">
        <v>0</v>
      </c>
    </row>
    <row r="66" spans="2:7" ht="15.75" customHeight="1" x14ac:dyDescent="0.25">
      <c r="B66" s="48" t="s">
        <v>166</v>
      </c>
      <c r="C66" s="111">
        <v>0</v>
      </c>
      <c r="D66" s="101">
        <v>0</v>
      </c>
      <c r="E66" s="109">
        <v>0</v>
      </c>
      <c r="F66" s="108">
        <v>0</v>
      </c>
      <c r="G66" s="108">
        <v>0</v>
      </c>
    </row>
    <row r="67" spans="2:7" ht="15.75" customHeight="1" x14ac:dyDescent="0.25">
      <c r="B67" s="48" t="s">
        <v>167</v>
      </c>
      <c r="C67" s="111">
        <v>0</v>
      </c>
      <c r="D67" s="101">
        <v>0</v>
      </c>
      <c r="E67" s="109">
        <v>0</v>
      </c>
      <c r="F67" s="108">
        <v>0</v>
      </c>
      <c r="G67" s="108">
        <v>0</v>
      </c>
    </row>
    <row r="68" spans="2:7" ht="15.75" customHeight="1" x14ac:dyDescent="0.25">
      <c r="B68" s="48" t="s">
        <v>161</v>
      </c>
      <c r="C68" s="111">
        <v>0</v>
      </c>
      <c r="D68" s="101">
        <v>0</v>
      </c>
      <c r="E68" s="109">
        <v>0</v>
      </c>
      <c r="F68" s="108">
        <v>0</v>
      </c>
      <c r="G68" s="108">
        <v>0</v>
      </c>
    </row>
    <row r="69" spans="2:7" ht="15.75" customHeight="1" x14ac:dyDescent="0.25">
      <c r="B69" s="48" t="s">
        <v>163</v>
      </c>
      <c r="C69" s="111">
        <v>0</v>
      </c>
      <c r="D69" s="101">
        <v>0</v>
      </c>
      <c r="E69" s="109">
        <v>0</v>
      </c>
      <c r="F69" s="108">
        <v>0</v>
      </c>
      <c r="G69" s="108">
        <v>0</v>
      </c>
    </row>
    <row r="70" spans="2:7" ht="15.75" customHeight="1" x14ac:dyDescent="0.25">
      <c r="B70" s="47" t="s">
        <v>137</v>
      </c>
      <c r="C70" s="106">
        <f>C71+C74</f>
        <v>81893.45</v>
      </c>
      <c r="D70" s="100">
        <f>D71+D74</f>
        <v>151000</v>
      </c>
      <c r="E70" s="107">
        <f>E71+E74</f>
        <v>66134.59</v>
      </c>
      <c r="F70" s="108">
        <v>0</v>
      </c>
      <c r="G70" s="108">
        <v>0</v>
      </c>
    </row>
    <row r="71" spans="2:7" ht="15.75" customHeight="1" x14ac:dyDescent="0.25">
      <c r="B71" s="47" t="s">
        <v>168</v>
      </c>
      <c r="C71" s="106">
        <f>C72</f>
        <v>0</v>
      </c>
      <c r="D71" s="100">
        <f t="shared" ref="D71:D72" si="16">D72</f>
        <v>30000</v>
      </c>
      <c r="E71" s="107">
        <f>E72</f>
        <v>0</v>
      </c>
      <c r="F71" s="108">
        <v>0</v>
      </c>
      <c r="G71" s="108">
        <f t="shared" ref="G71:G97" si="17">E71/D71*100</f>
        <v>0</v>
      </c>
    </row>
    <row r="72" spans="2:7" ht="15.75" customHeight="1" x14ac:dyDescent="0.25">
      <c r="B72" s="47" t="s">
        <v>138</v>
      </c>
      <c r="C72" s="106">
        <f>C73</f>
        <v>0</v>
      </c>
      <c r="D72" s="100">
        <f t="shared" si="16"/>
        <v>30000</v>
      </c>
      <c r="E72" s="107">
        <f>E73</f>
        <v>0</v>
      </c>
      <c r="F72" s="108">
        <v>0</v>
      </c>
      <c r="G72" s="108">
        <f t="shared" si="17"/>
        <v>0</v>
      </c>
    </row>
    <row r="73" spans="2:7" ht="15.75" customHeight="1" x14ac:dyDescent="0.25">
      <c r="B73" s="48" t="s">
        <v>163</v>
      </c>
      <c r="C73" s="111">
        <v>0</v>
      </c>
      <c r="D73" s="101">
        <v>30000</v>
      </c>
      <c r="E73" s="109">
        <v>0</v>
      </c>
      <c r="F73" s="108">
        <v>0</v>
      </c>
      <c r="G73" s="108">
        <f t="shared" si="17"/>
        <v>0</v>
      </c>
    </row>
    <row r="74" spans="2:7" ht="15.75" customHeight="1" x14ac:dyDescent="0.25">
      <c r="B74" s="39" t="s">
        <v>169</v>
      </c>
      <c r="C74" s="106">
        <f>C75</f>
        <v>81893.45</v>
      </c>
      <c r="D74" s="100">
        <f>D75</f>
        <v>121000</v>
      </c>
      <c r="E74" s="107">
        <f>E75</f>
        <v>66134.59</v>
      </c>
      <c r="F74" s="108">
        <f t="shared" ref="F74:F101" si="18">E74/C74*100</f>
        <v>80.75687371822778</v>
      </c>
      <c r="G74" s="108">
        <f t="shared" si="17"/>
        <v>54.65668595041322</v>
      </c>
    </row>
    <row r="75" spans="2:7" ht="15.75" customHeight="1" x14ac:dyDescent="0.25">
      <c r="B75" s="39" t="s">
        <v>170</v>
      </c>
      <c r="C75" s="106">
        <f>SUM(C76:C82)</f>
        <v>81893.45</v>
      </c>
      <c r="D75" s="100">
        <f>SUM(D76:D82)</f>
        <v>121000</v>
      </c>
      <c r="E75" s="107">
        <f>SUM(E76:E82)</f>
        <v>66134.59</v>
      </c>
      <c r="F75" s="108">
        <f t="shared" si="18"/>
        <v>80.75687371822778</v>
      </c>
      <c r="G75" s="108">
        <f t="shared" si="17"/>
        <v>54.65668595041322</v>
      </c>
    </row>
    <row r="76" spans="2:7" ht="15.75" customHeight="1" x14ac:dyDescent="0.25">
      <c r="B76" s="34" t="s">
        <v>171</v>
      </c>
      <c r="C76" s="111">
        <v>18312.2</v>
      </c>
      <c r="D76" s="101">
        <v>25000</v>
      </c>
      <c r="E76" s="109">
        <v>15198.84</v>
      </c>
      <c r="F76" s="108">
        <f t="shared" si="18"/>
        <v>82.998438199670161</v>
      </c>
      <c r="G76" s="108">
        <f t="shared" si="17"/>
        <v>60.795359999999995</v>
      </c>
    </row>
    <row r="77" spans="2:7" ht="15.75" customHeight="1" x14ac:dyDescent="0.25">
      <c r="B77" s="34" t="s">
        <v>167</v>
      </c>
      <c r="C77" s="111">
        <v>32168.67</v>
      </c>
      <c r="D77" s="101">
        <v>46000</v>
      </c>
      <c r="E77" s="109">
        <v>33306.93</v>
      </c>
      <c r="F77" s="108">
        <f t="shared" si="18"/>
        <v>103.53841175280172</v>
      </c>
      <c r="G77" s="108">
        <f t="shared" si="17"/>
        <v>72.406369565217389</v>
      </c>
    </row>
    <row r="78" spans="2:7" ht="15.75" customHeight="1" x14ac:dyDescent="0.25">
      <c r="B78" s="34" t="s">
        <v>161</v>
      </c>
      <c r="C78" s="111">
        <v>11994.83</v>
      </c>
      <c r="D78" s="101">
        <v>31500</v>
      </c>
      <c r="E78" s="109">
        <v>15596.029999999999</v>
      </c>
      <c r="F78" s="108">
        <f t="shared" si="18"/>
        <v>130.02293488111127</v>
      </c>
      <c r="G78" s="108">
        <f t="shared" si="17"/>
        <v>49.511206349206347</v>
      </c>
    </row>
    <row r="79" spans="2:7" s="68" customFormat="1" ht="15.75" customHeight="1" x14ac:dyDescent="0.25">
      <c r="B79" s="34" t="s">
        <v>162</v>
      </c>
      <c r="C79" s="111">
        <v>640.04</v>
      </c>
      <c r="D79" s="101">
        <v>1000</v>
      </c>
      <c r="E79" s="109">
        <v>0</v>
      </c>
      <c r="F79" s="108">
        <f t="shared" si="18"/>
        <v>0</v>
      </c>
      <c r="G79" s="108">
        <f t="shared" si="17"/>
        <v>0</v>
      </c>
    </row>
    <row r="80" spans="2:7" ht="15.75" customHeight="1" x14ac:dyDescent="0.25">
      <c r="B80" s="34" t="s">
        <v>163</v>
      </c>
      <c r="C80" s="111">
        <v>1773.32</v>
      </c>
      <c r="D80" s="101">
        <v>3500</v>
      </c>
      <c r="E80" s="109">
        <v>2025.87</v>
      </c>
      <c r="F80" s="108">
        <f t="shared" si="18"/>
        <v>114.24164843344687</v>
      </c>
      <c r="G80" s="108">
        <f t="shared" si="17"/>
        <v>57.881999999999998</v>
      </c>
    </row>
    <row r="81" spans="2:7" ht="15.75" customHeight="1" x14ac:dyDescent="0.25">
      <c r="B81" s="34" t="s">
        <v>172</v>
      </c>
      <c r="C81" s="111">
        <v>332.39</v>
      </c>
      <c r="D81" s="101">
        <v>1000</v>
      </c>
      <c r="E81" s="109">
        <v>6.92</v>
      </c>
      <c r="F81" s="108">
        <f t="shared" si="18"/>
        <v>2.0818917536628661</v>
      </c>
      <c r="G81" s="108">
        <f t="shared" si="17"/>
        <v>0.69199999999999995</v>
      </c>
    </row>
    <row r="82" spans="2:7" ht="15.75" customHeight="1" x14ac:dyDescent="0.25">
      <c r="B82" s="34" t="s">
        <v>173</v>
      </c>
      <c r="C82" s="111">
        <v>16672</v>
      </c>
      <c r="D82" s="101">
        <v>13000</v>
      </c>
      <c r="E82" s="109">
        <v>0</v>
      </c>
      <c r="F82" s="108">
        <f t="shared" si="18"/>
        <v>0</v>
      </c>
      <c r="G82" s="108">
        <f t="shared" si="17"/>
        <v>0</v>
      </c>
    </row>
    <row r="83" spans="2:7" ht="15.75" customHeight="1" x14ac:dyDescent="0.25">
      <c r="B83" s="39" t="s">
        <v>174</v>
      </c>
      <c r="C83" s="106">
        <f>C84+C93+C106+C118</f>
        <v>1344955.5300000003</v>
      </c>
      <c r="D83" s="100">
        <f>D84+D93+D106</f>
        <v>2772198</v>
      </c>
      <c r="E83" s="107">
        <f>E84+E93+E106+E118</f>
        <v>1213425.32</v>
      </c>
      <c r="F83" s="108">
        <f t="shared" si="18"/>
        <v>90.220478888249929</v>
      </c>
      <c r="G83" s="108">
        <f t="shared" si="17"/>
        <v>43.771235676528157</v>
      </c>
    </row>
    <row r="84" spans="2:7" ht="15.75" customHeight="1" x14ac:dyDescent="0.25">
      <c r="B84" s="39" t="s">
        <v>175</v>
      </c>
      <c r="C84" s="106">
        <f>C85</f>
        <v>12248.130000000001</v>
      </c>
      <c r="D84" s="100">
        <f>D85</f>
        <v>26478</v>
      </c>
      <c r="E84" s="107">
        <f>E85</f>
        <v>9940.9599999999991</v>
      </c>
      <c r="F84" s="108">
        <f t="shared" si="18"/>
        <v>81.163083670731766</v>
      </c>
      <c r="G84" s="108">
        <f t="shared" si="17"/>
        <v>37.544225394667272</v>
      </c>
    </row>
    <row r="85" spans="2:7" ht="15.75" customHeight="1" x14ac:dyDescent="0.25">
      <c r="B85" s="39" t="s">
        <v>299</v>
      </c>
      <c r="C85" s="106">
        <f>SUM(C86:C89)</f>
        <v>12248.130000000001</v>
      </c>
      <c r="D85" s="100">
        <f t="shared" ref="D85" si="19">SUM(D86:D89)</f>
        <v>26478</v>
      </c>
      <c r="E85" s="107">
        <f>SUM(E86:E89)</f>
        <v>9940.9599999999991</v>
      </c>
      <c r="F85" s="108">
        <f t="shared" si="18"/>
        <v>81.163083670731766</v>
      </c>
      <c r="G85" s="108">
        <f t="shared" si="17"/>
        <v>37.544225394667272</v>
      </c>
    </row>
    <row r="86" spans="2:7" ht="15.75" customHeight="1" x14ac:dyDescent="0.25">
      <c r="B86" s="34" t="s">
        <v>153</v>
      </c>
      <c r="C86" s="111">
        <v>9843.1200000000008</v>
      </c>
      <c r="D86" s="101">
        <v>22088</v>
      </c>
      <c r="E86" s="109">
        <v>8394.2999999999993</v>
      </c>
      <c r="F86" s="108">
        <f t="shared" si="18"/>
        <v>85.280886548167643</v>
      </c>
      <c r="G86" s="108">
        <f t="shared" si="17"/>
        <v>38.003893516841721</v>
      </c>
    </row>
    <row r="87" spans="2:7" ht="15.75" customHeight="1" x14ac:dyDescent="0.25">
      <c r="B87" s="34" t="s">
        <v>154</v>
      </c>
      <c r="C87" s="111">
        <v>729.12</v>
      </c>
      <c r="D87" s="101">
        <v>591</v>
      </c>
      <c r="E87" s="109">
        <v>546.84</v>
      </c>
      <c r="F87" s="108">
        <f t="shared" si="18"/>
        <v>75</v>
      </c>
      <c r="G87" s="108">
        <f t="shared" si="17"/>
        <v>92.527918781725887</v>
      </c>
    </row>
    <row r="88" spans="2:7" ht="15.75" customHeight="1" x14ac:dyDescent="0.25">
      <c r="B88" s="34" t="s">
        <v>155</v>
      </c>
      <c r="C88" s="111">
        <v>1624.14</v>
      </c>
      <c r="D88" s="101">
        <v>3642</v>
      </c>
      <c r="E88" s="109">
        <v>949.1</v>
      </c>
      <c r="F88" s="108">
        <f t="shared" si="18"/>
        <v>58.437080547243461</v>
      </c>
      <c r="G88" s="108">
        <f t="shared" si="17"/>
        <v>26.059857221306977</v>
      </c>
    </row>
    <row r="89" spans="2:7" ht="15.75" customHeight="1" x14ac:dyDescent="0.25">
      <c r="B89" s="34" t="s">
        <v>171</v>
      </c>
      <c r="C89" s="111">
        <v>51.75</v>
      </c>
      <c r="D89" s="101">
        <v>157</v>
      </c>
      <c r="E89" s="109">
        <v>50.72</v>
      </c>
      <c r="F89" s="108">
        <f t="shared" si="18"/>
        <v>98.009661835748787</v>
      </c>
      <c r="G89" s="108">
        <f t="shared" si="17"/>
        <v>32.30573248407643</v>
      </c>
    </row>
    <row r="90" spans="2:7" s="78" customFormat="1" ht="15.75" customHeight="1" x14ac:dyDescent="0.25">
      <c r="B90" s="47" t="s">
        <v>304</v>
      </c>
      <c r="C90" s="106">
        <v>0</v>
      </c>
      <c r="D90" s="100">
        <f>D91+D92</f>
        <v>9000</v>
      </c>
      <c r="E90" s="107">
        <v>0</v>
      </c>
      <c r="F90" s="108" t="e">
        <f t="shared" si="18"/>
        <v>#DIV/0!</v>
      </c>
      <c r="G90" s="108">
        <f t="shared" si="17"/>
        <v>0</v>
      </c>
    </row>
    <row r="91" spans="2:7" s="78" customFormat="1" ht="15.75" customHeight="1" x14ac:dyDescent="0.25">
      <c r="B91" s="34" t="s">
        <v>153</v>
      </c>
      <c r="C91" s="111">
        <v>0</v>
      </c>
      <c r="D91" s="101">
        <v>7000</v>
      </c>
      <c r="E91" s="109">
        <v>0</v>
      </c>
      <c r="F91" s="108" t="e">
        <f t="shared" si="18"/>
        <v>#DIV/0!</v>
      </c>
      <c r="G91" s="108">
        <f t="shared" si="17"/>
        <v>0</v>
      </c>
    </row>
    <row r="92" spans="2:7" s="78" customFormat="1" ht="15.75" customHeight="1" x14ac:dyDescent="0.25">
      <c r="B92" s="34" t="s">
        <v>155</v>
      </c>
      <c r="C92" s="111">
        <v>0</v>
      </c>
      <c r="D92" s="101">
        <v>2000</v>
      </c>
      <c r="E92" s="109">
        <v>0</v>
      </c>
      <c r="F92" s="108" t="e">
        <f t="shared" si="18"/>
        <v>#DIV/0!</v>
      </c>
      <c r="G92" s="108">
        <f t="shared" si="17"/>
        <v>0</v>
      </c>
    </row>
    <row r="93" spans="2:7" ht="15.75" customHeight="1" x14ac:dyDescent="0.25">
      <c r="B93" s="39" t="s">
        <v>305</v>
      </c>
      <c r="C93" s="106">
        <f>C94</f>
        <v>1305522.2900000003</v>
      </c>
      <c r="D93" s="100">
        <f>D94</f>
        <v>2655720</v>
      </c>
      <c r="E93" s="107">
        <f>E94</f>
        <v>1203484.3600000001</v>
      </c>
      <c r="F93" s="108">
        <f t="shared" si="18"/>
        <v>92.184129617580084</v>
      </c>
      <c r="G93" s="108">
        <f t="shared" si="17"/>
        <v>45.316688506318442</v>
      </c>
    </row>
    <row r="94" spans="2:7" ht="15.75" customHeight="1" x14ac:dyDescent="0.25">
      <c r="B94" s="39" t="s">
        <v>306</v>
      </c>
      <c r="C94" s="106">
        <f>SUM(C95:C104)</f>
        <v>1305522.2900000003</v>
      </c>
      <c r="D94" s="100">
        <f>SUM(D95:D105)</f>
        <v>2655720</v>
      </c>
      <c r="E94" s="107">
        <f>SUM(E95:E104)</f>
        <v>1203484.3600000001</v>
      </c>
      <c r="F94" s="108">
        <f t="shared" si="18"/>
        <v>92.184129617580084</v>
      </c>
      <c r="G94" s="108">
        <f t="shared" si="17"/>
        <v>45.316688506318442</v>
      </c>
    </row>
    <row r="95" spans="2:7" ht="15.75" customHeight="1" x14ac:dyDescent="0.25">
      <c r="B95" s="34" t="s">
        <v>153</v>
      </c>
      <c r="C95" s="111">
        <v>1083134.3400000001</v>
      </c>
      <c r="D95" s="101">
        <v>2200000</v>
      </c>
      <c r="E95" s="109">
        <v>991129.32000000007</v>
      </c>
      <c r="F95" s="108">
        <f t="shared" si="18"/>
        <v>91.505668632018441</v>
      </c>
      <c r="G95" s="108">
        <f t="shared" si="17"/>
        <v>45.05133272727273</v>
      </c>
    </row>
    <row r="96" spans="2:7" ht="15.75" customHeight="1" x14ac:dyDescent="0.25">
      <c r="B96" s="34" t="s">
        <v>154</v>
      </c>
      <c r="C96" s="111">
        <v>35146.81</v>
      </c>
      <c r="D96" s="101">
        <v>70000</v>
      </c>
      <c r="E96" s="109">
        <v>35270.9</v>
      </c>
      <c r="F96" s="108">
        <f t="shared" si="18"/>
        <v>100.35306191372703</v>
      </c>
      <c r="G96" s="108">
        <f t="shared" si="17"/>
        <v>50.387</v>
      </c>
    </row>
    <row r="97" spans="2:7" ht="15.75" customHeight="1" x14ac:dyDescent="0.25">
      <c r="B97" s="34" t="s">
        <v>155</v>
      </c>
      <c r="C97" s="111">
        <v>177247.54</v>
      </c>
      <c r="D97" s="101">
        <v>370000</v>
      </c>
      <c r="E97" s="109">
        <v>162373.65</v>
      </c>
      <c r="F97" s="108">
        <f t="shared" si="18"/>
        <v>91.608408218246623</v>
      </c>
      <c r="G97" s="108">
        <f t="shared" si="17"/>
        <v>43.884770270270266</v>
      </c>
    </row>
    <row r="98" spans="2:7" ht="15.75" customHeight="1" x14ac:dyDescent="0.25">
      <c r="B98" s="34" t="s">
        <v>171</v>
      </c>
      <c r="C98" s="111">
        <v>562.79999999999995</v>
      </c>
      <c r="D98" s="101">
        <v>1000</v>
      </c>
      <c r="E98" s="109">
        <v>924.62</v>
      </c>
      <c r="F98" s="108">
        <f t="shared" si="18"/>
        <v>164.28926794598436</v>
      </c>
      <c r="G98" s="108">
        <v>0</v>
      </c>
    </row>
    <row r="99" spans="2:7" s="76" customFormat="1" ht="15.75" customHeight="1" x14ac:dyDescent="0.25">
      <c r="B99" s="34" t="s">
        <v>177</v>
      </c>
      <c r="C99" s="111">
        <v>0</v>
      </c>
      <c r="D99" s="101">
        <v>1000</v>
      </c>
      <c r="E99" s="109">
        <v>312.81</v>
      </c>
      <c r="F99" s="108"/>
      <c r="G99" s="108"/>
    </row>
    <row r="100" spans="2:7" ht="15.75" customHeight="1" x14ac:dyDescent="0.25">
      <c r="B100" s="34" t="s">
        <v>161</v>
      </c>
      <c r="C100" s="111">
        <v>1860.08</v>
      </c>
      <c r="D100" s="101">
        <v>7000</v>
      </c>
      <c r="E100" s="109">
        <v>2445.13</v>
      </c>
      <c r="F100" s="108">
        <f t="shared" si="18"/>
        <v>131.45294826028987</v>
      </c>
      <c r="G100" s="108">
        <v>0</v>
      </c>
    </row>
    <row r="101" spans="2:7" ht="15.75" customHeight="1" x14ac:dyDescent="0.25">
      <c r="B101" s="34" t="s">
        <v>163</v>
      </c>
      <c r="C101" s="111">
        <v>3640.72</v>
      </c>
      <c r="D101" s="101">
        <v>6000</v>
      </c>
      <c r="E101" s="109">
        <v>4216.49</v>
      </c>
      <c r="F101" s="108">
        <f t="shared" si="18"/>
        <v>115.81472895471225</v>
      </c>
      <c r="G101" s="108">
        <v>0</v>
      </c>
    </row>
    <row r="102" spans="2:7" ht="15.75" customHeight="1" x14ac:dyDescent="0.25">
      <c r="B102" s="48" t="s">
        <v>172</v>
      </c>
      <c r="C102" s="111">
        <v>0</v>
      </c>
      <c r="D102" s="101">
        <v>0</v>
      </c>
      <c r="E102" s="109">
        <v>0</v>
      </c>
      <c r="F102" s="108">
        <v>0</v>
      </c>
      <c r="G102" s="108">
        <v>0</v>
      </c>
    </row>
    <row r="103" spans="2:7" ht="15.75" customHeight="1" x14ac:dyDescent="0.25">
      <c r="B103" s="48" t="s">
        <v>176</v>
      </c>
      <c r="C103" s="111">
        <v>0</v>
      </c>
      <c r="D103" s="101">
        <v>720</v>
      </c>
      <c r="E103" s="109">
        <v>720</v>
      </c>
      <c r="F103" s="108" t="e">
        <f>E103/C103*100</f>
        <v>#DIV/0!</v>
      </c>
      <c r="G103" s="108">
        <v>0</v>
      </c>
    </row>
    <row r="104" spans="2:7" s="68" customFormat="1" ht="15.75" customHeight="1" x14ac:dyDescent="0.25">
      <c r="B104" s="48" t="s">
        <v>178</v>
      </c>
      <c r="C104" s="111">
        <v>3930</v>
      </c>
      <c r="D104" s="101">
        <v>0</v>
      </c>
      <c r="E104" s="109">
        <v>6091.44</v>
      </c>
      <c r="F104" s="108">
        <f>E104/C104*100</f>
        <v>154.99847328244275</v>
      </c>
      <c r="G104" s="108"/>
    </row>
    <row r="105" spans="2:7" ht="15.75" customHeight="1" x14ac:dyDescent="0.25">
      <c r="B105" s="48" t="s">
        <v>164</v>
      </c>
      <c r="C105" s="111">
        <v>0</v>
      </c>
      <c r="D105" s="101">
        <v>0</v>
      </c>
      <c r="E105" s="109">
        <v>0</v>
      </c>
      <c r="F105" s="108">
        <v>0</v>
      </c>
      <c r="G105" s="108">
        <v>0</v>
      </c>
    </row>
    <row r="106" spans="2:7" ht="15.75" customHeight="1" x14ac:dyDescent="0.25">
      <c r="B106" s="47" t="s">
        <v>307</v>
      </c>
      <c r="C106" s="106">
        <f>C107+C118</f>
        <v>27185.11</v>
      </c>
      <c r="D106" s="100">
        <f>D107+D118</f>
        <v>90000</v>
      </c>
      <c r="E106" s="107">
        <f>E107+E118</f>
        <v>0</v>
      </c>
      <c r="F106" s="108">
        <f t="shared" ref="F106:F110" si="20">E106/C106*100</f>
        <v>0</v>
      </c>
      <c r="G106" s="108">
        <f t="shared" ref="G106:G110" si="21">E106/D106*100</f>
        <v>0</v>
      </c>
    </row>
    <row r="107" spans="2:7" ht="15.75" customHeight="1" x14ac:dyDescent="0.25">
      <c r="B107" s="47" t="s">
        <v>302</v>
      </c>
      <c r="C107" s="106">
        <f>SUM(C108:C117)</f>
        <v>27185.11</v>
      </c>
      <c r="D107" s="100">
        <f t="shared" ref="D107" si="22">SUM(D108:D117)</f>
        <v>90000</v>
      </c>
      <c r="E107" s="107">
        <f>SUM(E108:E117)</f>
        <v>0</v>
      </c>
      <c r="F107" s="108">
        <f t="shared" si="20"/>
        <v>0</v>
      </c>
      <c r="G107" s="108">
        <f t="shared" si="21"/>
        <v>0</v>
      </c>
    </row>
    <row r="108" spans="2:7" ht="15.75" customHeight="1" x14ac:dyDescent="0.25">
      <c r="B108" s="48" t="s">
        <v>153</v>
      </c>
      <c r="C108" s="111">
        <v>0</v>
      </c>
      <c r="D108" s="101">
        <v>5000</v>
      </c>
      <c r="E108" s="109">
        <v>0</v>
      </c>
      <c r="F108" s="108" t="e">
        <f t="shared" si="20"/>
        <v>#DIV/0!</v>
      </c>
      <c r="G108" s="108">
        <f t="shared" si="21"/>
        <v>0</v>
      </c>
    </row>
    <row r="109" spans="2:7" ht="15.75" customHeight="1" x14ac:dyDescent="0.25">
      <c r="B109" s="48" t="s">
        <v>154</v>
      </c>
      <c r="C109" s="111">
        <v>0</v>
      </c>
      <c r="D109" s="101">
        <v>1000</v>
      </c>
      <c r="E109" s="109">
        <v>0</v>
      </c>
      <c r="F109" s="108" t="e">
        <f t="shared" si="20"/>
        <v>#DIV/0!</v>
      </c>
      <c r="G109" s="108">
        <f t="shared" si="21"/>
        <v>0</v>
      </c>
    </row>
    <row r="110" spans="2:7" ht="15.75" customHeight="1" x14ac:dyDescent="0.25">
      <c r="B110" s="48" t="s">
        <v>155</v>
      </c>
      <c r="C110" s="111">
        <v>0</v>
      </c>
      <c r="D110" s="101">
        <v>1000</v>
      </c>
      <c r="E110" s="109">
        <v>0</v>
      </c>
      <c r="F110" s="108" t="e">
        <f t="shared" si="20"/>
        <v>#DIV/0!</v>
      </c>
      <c r="G110" s="108">
        <f t="shared" si="21"/>
        <v>0</v>
      </c>
    </row>
    <row r="111" spans="2:7" ht="15.75" customHeight="1" x14ac:dyDescent="0.25">
      <c r="B111" s="48" t="s">
        <v>171</v>
      </c>
      <c r="C111" s="111">
        <v>21099.56</v>
      </c>
      <c r="D111" s="101">
        <v>45000</v>
      </c>
      <c r="E111" s="109">
        <v>0</v>
      </c>
      <c r="F111" s="108">
        <v>0</v>
      </c>
      <c r="G111" s="108">
        <v>0</v>
      </c>
    </row>
    <row r="112" spans="2:7" ht="15.75" customHeight="1" x14ac:dyDescent="0.25">
      <c r="B112" s="48" t="s">
        <v>177</v>
      </c>
      <c r="C112" s="111">
        <v>0</v>
      </c>
      <c r="D112" s="101">
        <v>10000</v>
      </c>
      <c r="E112" s="109">
        <v>0</v>
      </c>
      <c r="F112" s="108" t="e">
        <f t="shared" ref="F112:F116" si="23">E112/C112*100</f>
        <v>#DIV/0!</v>
      </c>
      <c r="G112" s="108">
        <f t="shared" ref="G112:G115" si="24">E112/D112*100</f>
        <v>0</v>
      </c>
    </row>
    <row r="113" spans="2:7" ht="15.75" customHeight="1" x14ac:dyDescent="0.25">
      <c r="B113" s="48" t="s">
        <v>157</v>
      </c>
      <c r="C113" s="111">
        <v>0</v>
      </c>
      <c r="D113" s="101">
        <v>10000</v>
      </c>
      <c r="E113" s="109">
        <v>0</v>
      </c>
      <c r="F113" s="108" t="e">
        <f t="shared" si="23"/>
        <v>#DIV/0!</v>
      </c>
      <c r="G113" s="108">
        <f t="shared" si="24"/>
        <v>0</v>
      </c>
    </row>
    <row r="114" spans="2:7" s="68" customFormat="1" ht="15.75" customHeight="1" x14ac:dyDescent="0.25">
      <c r="B114" s="48" t="s">
        <v>162</v>
      </c>
      <c r="C114" s="111">
        <v>5791.53</v>
      </c>
      <c r="D114" s="101">
        <v>10000</v>
      </c>
      <c r="E114" s="109">
        <v>0</v>
      </c>
      <c r="F114" s="108">
        <f t="shared" si="23"/>
        <v>0</v>
      </c>
      <c r="G114" s="108">
        <f t="shared" si="24"/>
        <v>0</v>
      </c>
    </row>
    <row r="115" spans="2:7" ht="15.75" customHeight="1" x14ac:dyDescent="0.25">
      <c r="B115" s="48" t="s">
        <v>163</v>
      </c>
      <c r="C115" s="111">
        <v>294.02</v>
      </c>
      <c r="D115" s="101">
        <v>8000</v>
      </c>
      <c r="E115" s="109">
        <v>0</v>
      </c>
      <c r="F115" s="108">
        <f t="shared" si="23"/>
        <v>0</v>
      </c>
      <c r="G115" s="108">
        <f t="shared" si="24"/>
        <v>0</v>
      </c>
    </row>
    <row r="116" spans="2:7" ht="15.75" customHeight="1" x14ac:dyDescent="0.25">
      <c r="B116" s="48" t="s">
        <v>172</v>
      </c>
      <c r="C116" s="111">
        <v>0</v>
      </c>
      <c r="D116" s="101">
        <v>0</v>
      </c>
      <c r="E116" s="109">
        <v>0</v>
      </c>
      <c r="F116" s="108" t="e">
        <f t="shared" si="23"/>
        <v>#DIV/0!</v>
      </c>
      <c r="G116" s="108">
        <v>0</v>
      </c>
    </row>
    <row r="117" spans="2:7" ht="15.75" customHeight="1" x14ac:dyDescent="0.25">
      <c r="B117" s="48" t="s">
        <v>178</v>
      </c>
      <c r="C117" s="111">
        <v>0</v>
      </c>
      <c r="D117" s="101">
        <v>0</v>
      </c>
      <c r="E117" s="109">
        <v>0</v>
      </c>
      <c r="F117" s="108">
        <v>0</v>
      </c>
      <c r="G117" s="108">
        <v>0</v>
      </c>
    </row>
    <row r="118" spans="2:7" ht="24.75" customHeight="1" x14ac:dyDescent="0.25">
      <c r="B118" s="47" t="s">
        <v>303</v>
      </c>
      <c r="C118" s="106">
        <v>0</v>
      </c>
      <c r="D118" s="100">
        <v>0</v>
      </c>
      <c r="E118" s="107">
        <v>0</v>
      </c>
      <c r="F118" s="108" t="e">
        <f>E118/C118*100</f>
        <v>#DIV/0!</v>
      </c>
      <c r="G118" s="108" t="e">
        <f>E118/D118*100</f>
        <v>#DIV/0!</v>
      </c>
    </row>
    <row r="119" spans="2:7" ht="15.75" customHeight="1" x14ac:dyDescent="0.25">
      <c r="B119" s="48" t="s">
        <v>159</v>
      </c>
      <c r="C119" s="106">
        <v>0</v>
      </c>
      <c r="D119" s="101">
        <v>0</v>
      </c>
      <c r="E119" s="107">
        <v>0</v>
      </c>
      <c r="F119" s="108">
        <v>0</v>
      </c>
      <c r="G119" s="108">
        <v>0</v>
      </c>
    </row>
    <row r="120" spans="2:7" ht="15.75" customHeight="1" x14ac:dyDescent="0.25">
      <c r="B120" s="48" t="s">
        <v>163</v>
      </c>
      <c r="C120" s="111">
        <v>0</v>
      </c>
      <c r="D120" s="101">
        <v>0</v>
      </c>
      <c r="E120" s="109">
        <v>0</v>
      </c>
      <c r="F120" s="108" t="e">
        <f>E120/C120*100</f>
        <v>#DIV/0!</v>
      </c>
      <c r="G120" s="108" t="e">
        <f>E120/D120*100</f>
        <v>#DIV/0!</v>
      </c>
    </row>
    <row r="121" spans="2:7" ht="15.75" customHeight="1" x14ac:dyDescent="0.25">
      <c r="B121" s="48" t="s">
        <v>172</v>
      </c>
      <c r="C121" s="111">
        <v>0</v>
      </c>
      <c r="D121" s="101">
        <v>0</v>
      </c>
      <c r="E121" s="109">
        <v>0</v>
      </c>
      <c r="F121" s="108">
        <v>0</v>
      </c>
      <c r="G121" s="108">
        <v>0</v>
      </c>
    </row>
    <row r="122" spans="2:7" ht="15.75" customHeight="1" x14ac:dyDescent="0.25">
      <c r="B122" s="47" t="s">
        <v>179</v>
      </c>
      <c r="C122" s="106">
        <f>C123</f>
        <v>4271.9799999999996</v>
      </c>
      <c r="D122" s="100">
        <f t="shared" ref="D122:D123" si="25">D123</f>
        <v>3000</v>
      </c>
      <c r="E122" s="107">
        <f>E123</f>
        <v>2493</v>
      </c>
      <c r="F122" s="108">
        <f t="shared" ref="F122:F130" si="26">E122/C122*100</f>
        <v>58.357014780031747</v>
      </c>
      <c r="G122" s="108">
        <f t="shared" ref="G122:G124" si="27">E122/D122*100</f>
        <v>83.1</v>
      </c>
    </row>
    <row r="123" spans="2:7" ht="15.75" customHeight="1" x14ac:dyDescent="0.25">
      <c r="B123" s="47" t="s">
        <v>180</v>
      </c>
      <c r="C123" s="106">
        <f>C124</f>
        <v>4271.9799999999996</v>
      </c>
      <c r="D123" s="100">
        <f t="shared" si="25"/>
        <v>3000</v>
      </c>
      <c r="E123" s="107">
        <f>E124</f>
        <v>2493</v>
      </c>
      <c r="F123" s="108">
        <f t="shared" si="26"/>
        <v>58.357014780031747</v>
      </c>
      <c r="G123" s="108">
        <f t="shared" si="27"/>
        <v>83.1</v>
      </c>
    </row>
    <row r="124" spans="2:7" ht="15.75" customHeight="1" x14ac:dyDescent="0.25">
      <c r="B124" s="47" t="s">
        <v>149</v>
      </c>
      <c r="C124" s="106">
        <f>SUM(C125:C130)</f>
        <v>4271.9799999999996</v>
      </c>
      <c r="D124" s="100">
        <f t="shared" ref="D124" si="28">SUM(D125:D129)</f>
        <v>3000</v>
      </c>
      <c r="E124" s="107">
        <f>SUM(E125:E130)</f>
        <v>2493</v>
      </c>
      <c r="F124" s="108">
        <f t="shared" si="26"/>
        <v>58.357014780031747</v>
      </c>
      <c r="G124" s="108">
        <f t="shared" si="27"/>
        <v>83.1</v>
      </c>
    </row>
    <row r="125" spans="2:7" ht="15.75" customHeight="1" x14ac:dyDescent="0.25">
      <c r="B125" s="48" t="s">
        <v>171</v>
      </c>
      <c r="C125" s="111">
        <v>612.61</v>
      </c>
      <c r="D125" s="101">
        <v>0</v>
      </c>
      <c r="E125" s="109">
        <v>1123</v>
      </c>
      <c r="F125" s="108">
        <f t="shared" si="26"/>
        <v>183.31401707448458</v>
      </c>
      <c r="G125" s="108">
        <v>0</v>
      </c>
    </row>
    <row r="126" spans="2:7" s="68" customFormat="1" ht="15.75" customHeight="1" x14ac:dyDescent="0.25">
      <c r="B126" s="48" t="s">
        <v>177</v>
      </c>
      <c r="C126" s="111">
        <v>968</v>
      </c>
      <c r="D126" s="101">
        <v>0</v>
      </c>
      <c r="E126" s="109">
        <v>0</v>
      </c>
      <c r="F126" s="108"/>
      <c r="G126" s="108"/>
    </row>
    <row r="127" spans="2:7" ht="15.75" customHeight="1" x14ac:dyDescent="0.25">
      <c r="B127" s="48" t="s">
        <v>157</v>
      </c>
      <c r="C127" s="111">
        <v>1694.6</v>
      </c>
      <c r="D127" s="101">
        <v>0</v>
      </c>
      <c r="E127" s="109">
        <v>1020</v>
      </c>
      <c r="F127" s="108">
        <f t="shared" si="26"/>
        <v>60.191195562374602</v>
      </c>
      <c r="G127" s="108">
        <v>0</v>
      </c>
    </row>
    <row r="128" spans="2:7" s="68" customFormat="1" ht="15.75" customHeight="1" x14ac:dyDescent="0.25">
      <c r="B128" s="48" t="s">
        <v>162</v>
      </c>
      <c r="C128" s="111">
        <v>83.27</v>
      </c>
      <c r="D128" s="101">
        <v>0</v>
      </c>
      <c r="E128" s="109">
        <v>0</v>
      </c>
      <c r="F128" s="108">
        <f t="shared" si="26"/>
        <v>0</v>
      </c>
      <c r="G128" s="108"/>
    </row>
    <row r="129" spans="2:7" ht="15.75" customHeight="1" x14ac:dyDescent="0.25">
      <c r="B129" s="48" t="s">
        <v>181</v>
      </c>
      <c r="C129" s="111">
        <v>262.5</v>
      </c>
      <c r="D129" s="101">
        <v>3000</v>
      </c>
      <c r="E129" s="109">
        <v>350</v>
      </c>
      <c r="F129" s="108">
        <f t="shared" si="26"/>
        <v>133.33333333333331</v>
      </c>
      <c r="G129" s="108">
        <f>E129/D129*100</f>
        <v>11.666666666666666</v>
      </c>
    </row>
    <row r="130" spans="2:7" ht="15.75" customHeight="1" x14ac:dyDescent="0.25">
      <c r="B130" s="48" t="s">
        <v>178</v>
      </c>
      <c r="C130" s="111">
        <v>651</v>
      </c>
      <c r="D130" s="101">
        <v>0</v>
      </c>
      <c r="E130" s="109">
        <v>0</v>
      </c>
      <c r="F130" s="108">
        <f t="shared" si="26"/>
        <v>0</v>
      </c>
      <c r="G130" s="108"/>
    </row>
    <row r="131" spans="2:7" ht="15.75" customHeight="1" x14ac:dyDescent="0.25">
      <c r="C131" s="102"/>
      <c r="D131" s="112"/>
      <c r="E131" s="102"/>
      <c r="F131" s="113"/>
      <c r="G131" s="113"/>
    </row>
    <row r="132" spans="2:7" ht="15.75" customHeight="1" x14ac:dyDescent="0.25">
      <c r="C132" s="89"/>
      <c r="D132" s="114"/>
      <c r="E132" s="89"/>
      <c r="F132" s="115"/>
      <c r="G132" s="115"/>
    </row>
    <row r="133" spans="2:7" ht="15.75" customHeight="1" x14ac:dyDescent="0.25">
      <c r="C133" s="89"/>
      <c r="D133" s="114"/>
      <c r="E133" s="89"/>
      <c r="F133" s="115"/>
      <c r="G133" s="115"/>
    </row>
    <row r="134" spans="2:7" ht="15.75" customHeight="1" x14ac:dyDescent="0.25">
      <c r="C134" s="89"/>
      <c r="D134" s="114"/>
      <c r="E134" s="89"/>
      <c r="F134" s="115"/>
      <c r="G134" s="115"/>
    </row>
    <row r="135" spans="2:7" ht="15.75" customHeight="1" x14ac:dyDescent="0.25">
      <c r="C135" s="89"/>
      <c r="D135" s="114"/>
      <c r="E135" s="89"/>
      <c r="F135" s="115"/>
      <c r="G135" s="115"/>
    </row>
    <row r="136" spans="2:7" ht="15.75" customHeight="1" x14ac:dyDescent="0.25">
      <c r="C136" s="89"/>
      <c r="D136" s="114"/>
      <c r="E136" s="89"/>
      <c r="F136" s="115"/>
      <c r="G136" s="115"/>
    </row>
    <row r="137" spans="2:7" ht="15.75" customHeight="1" x14ac:dyDescent="0.25">
      <c r="C137" s="89"/>
      <c r="D137" s="89"/>
      <c r="E137" s="89"/>
      <c r="F137" s="115"/>
      <c r="G137" s="115"/>
    </row>
    <row r="138" spans="2:7" ht="15.75" customHeight="1" x14ac:dyDescent="0.25">
      <c r="F138" s="49"/>
      <c r="G138" s="49"/>
    </row>
    <row r="139" spans="2:7" ht="15.75" customHeight="1" x14ac:dyDescent="0.25">
      <c r="F139" s="49"/>
      <c r="G139" s="49"/>
    </row>
    <row r="140" spans="2:7" ht="15.75" customHeight="1" x14ac:dyDescent="0.25">
      <c r="F140" s="49"/>
      <c r="G140" s="49"/>
    </row>
    <row r="141" spans="2:7" ht="15.75" customHeight="1" x14ac:dyDescent="0.25">
      <c r="F141" s="49"/>
      <c r="G141" s="49"/>
    </row>
    <row r="142" spans="2:7" ht="15.75" customHeight="1" x14ac:dyDescent="0.25">
      <c r="F142" s="49"/>
      <c r="G142" s="49"/>
    </row>
    <row r="143" spans="2:7" ht="15.75" customHeight="1" x14ac:dyDescent="0.25">
      <c r="F143" s="49"/>
      <c r="G143" s="49"/>
    </row>
    <row r="144" spans="2:7" ht="15.75" customHeight="1" x14ac:dyDescent="0.25">
      <c r="F144" s="49"/>
      <c r="G144" s="49"/>
    </row>
    <row r="145" spans="6:7" ht="15.75" customHeight="1" x14ac:dyDescent="0.25">
      <c r="F145" s="49"/>
      <c r="G145" s="49"/>
    </row>
    <row r="146" spans="6:7" ht="15.75" customHeight="1" x14ac:dyDescent="0.25">
      <c r="F146" s="49"/>
      <c r="G146" s="49"/>
    </row>
    <row r="147" spans="6:7" ht="15.75" customHeight="1" x14ac:dyDescent="0.25">
      <c r="F147" s="49"/>
      <c r="G147" s="49"/>
    </row>
    <row r="148" spans="6:7" ht="15.75" customHeight="1" x14ac:dyDescent="0.25">
      <c r="F148" s="49"/>
      <c r="G148" s="49"/>
    </row>
    <row r="149" spans="6:7" ht="15.75" customHeight="1" x14ac:dyDescent="0.25">
      <c r="F149" s="49"/>
      <c r="G149" s="49"/>
    </row>
    <row r="150" spans="6:7" ht="15.75" customHeight="1" x14ac:dyDescent="0.25">
      <c r="F150" s="49"/>
      <c r="G150" s="49"/>
    </row>
    <row r="151" spans="6:7" ht="15.75" customHeight="1" x14ac:dyDescent="0.25">
      <c r="F151" s="49"/>
      <c r="G151" s="49"/>
    </row>
    <row r="152" spans="6:7" ht="15.75" customHeight="1" x14ac:dyDescent="0.25">
      <c r="F152" s="49"/>
      <c r="G152" s="49"/>
    </row>
    <row r="153" spans="6:7" ht="15.75" customHeight="1" x14ac:dyDescent="0.25">
      <c r="F153" s="49"/>
      <c r="G153" s="49"/>
    </row>
    <row r="154" spans="6:7" ht="15.75" customHeight="1" x14ac:dyDescent="0.25">
      <c r="F154" s="49"/>
      <c r="G154" s="49"/>
    </row>
    <row r="155" spans="6:7" ht="15.75" customHeight="1" x14ac:dyDescent="0.25">
      <c r="F155" s="49"/>
      <c r="G155" s="49"/>
    </row>
    <row r="156" spans="6:7" ht="15.75" customHeight="1" x14ac:dyDescent="0.25">
      <c r="F156" s="49"/>
      <c r="G156" s="49"/>
    </row>
    <row r="157" spans="6:7" ht="15.75" customHeight="1" x14ac:dyDescent="0.25">
      <c r="F157" s="49"/>
      <c r="G157" s="49"/>
    </row>
    <row r="158" spans="6:7" ht="15.75" customHeight="1" x14ac:dyDescent="0.25">
      <c r="F158" s="49"/>
      <c r="G158" s="49"/>
    </row>
    <row r="159" spans="6:7" ht="15.75" customHeight="1" x14ac:dyDescent="0.25">
      <c r="F159" s="49"/>
      <c r="G159" s="49"/>
    </row>
    <row r="160" spans="6:7" ht="15.75" customHeight="1" x14ac:dyDescent="0.25">
      <c r="F160" s="49"/>
      <c r="G160" s="49"/>
    </row>
    <row r="161" spans="6:7" ht="15.75" customHeight="1" x14ac:dyDescent="0.25">
      <c r="F161" s="49"/>
      <c r="G161" s="49"/>
    </row>
    <row r="162" spans="6:7" ht="15.75" customHeight="1" x14ac:dyDescent="0.25">
      <c r="F162" s="49"/>
      <c r="G162" s="49"/>
    </row>
    <row r="163" spans="6:7" ht="15.75" customHeight="1" x14ac:dyDescent="0.25">
      <c r="F163" s="49"/>
      <c r="G163" s="49"/>
    </row>
    <row r="164" spans="6:7" ht="15.75" customHeight="1" x14ac:dyDescent="0.25">
      <c r="F164" s="49"/>
      <c r="G164" s="49"/>
    </row>
    <row r="165" spans="6:7" ht="15.75" customHeight="1" x14ac:dyDescent="0.25">
      <c r="F165" s="49"/>
      <c r="G165" s="49"/>
    </row>
    <row r="166" spans="6:7" ht="15.75" customHeight="1" x14ac:dyDescent="0.25">
      <c r="F166" s="49"/>
      <c r="G166" s="49"/>
    </row>
    <row r="167" spans="6:7" ht="15.75" customHeight="1" x14ac:dyDescent="0.25">
      <c r="F167" s="49"/>
      <c r="G167" s="49"/>
    </row>
    <row r="168" spans="6:7" ht="15.75" customHeight="1" x14ac:dyDescent="0.25">
      <c r="F168" s="49"/>
      <c r="G168" s="49"/>
    </row>
    <row r="169" spans="6:7" ht="15.75" customHeight="1" x14ac:dyDescent="0.25">
      <c r="F169" s="49"/>
      <c r="G169" s="49"/>
    </row>
    <row r="170" spans="6:7" ht="15.75" customHeight="1" x14ac:dyDescent="0.25">
      <c r="F170" s="49"/>
      <c r="G170" s="49"/>
    </row>
    <row r="171" spans="6:7" ht="15.75" customHeight="1" x14ac:dyDescent="0.25">
      <c r="F171" s="49"/>
      <c r="G171" s="49"/>
    </row>
    <row r="172" spans="6:7" ht="15.75" customHeight="1" x14ac:dyDescent="0.25">
      <c r="F172" s="49"/>
      <c r="G172" s="49"/>
    </row>
    <row r="173" spans="6:7" ht="15.75" customHeight="1" x14ac:dyDescent="0.25">
      <c r="F173" s="49"/>
      <c r="G173" s="49"/>
    </row>
    <row r="174" spans="6:7" ht="15.75" customHeight="1" x14ac:dyDescent="0.25">
      <c r="F174" s="49"/>
      <c r="G174" s="49"/>
    </row>
    <row r="175" spans="6:7" ht="15.75" customHeight="1" x14ac:dyDescent="0.25">
      <c r="F175" s="49"/>
      <c r="G175" s="49"/>
    </row>
    <row r="176" spans="6:7" ht="15.75" customHeight="1" x14ac:dyDescent="0.25">
      <c r="F176" s="49"/>
      <c r="G176" s="49"/>
    </row>
    <row r="177" spans="6:7" ht="15.75" customHeight="1" x14ac:dyDescent="0.25">
      <c r="F177" s="49"/>
      <c r="G177" s="49"/>
    </row>
    <row r="178" spans="6:7" ht="15.75" customHeight="1" x14ac:dyDescent="0.25">
      <c r="F178" s="49"/>
      <c r="G178" s="49"/>
    </row>
    <row r="179" spans="6:7" ht="15.75" customHeight="1" x14ac:dyDescent="0.25">
      <c r="F179" s="49"/>
      <c r="G179" s="49"/>
    </row>
    <row r="180" spans="6:7" ht="15.75" customHeight="1" x14ac:dyDescent="0.25">
      <c r="F180" s="49"/>
      <c r="G180" s="49"/>
    </row>
    <row r="181" spans="6:7" ht="15.75" customHeight="1" x14ac:dyDescent="0.25">
      <c r="F181" s="49"/>
      <c r="G181" s="49"/>
    </row>
    <row r="182" spans="6:7" ht="15.75" customHeight="1" x14ac:dyDescent="0.25">
      <c r="F182" s="49"/>
      <c r="G182" s="49"/>
    </row>
    <row r="183" spans="6:7" ht="15.75" customHeight="1" x14ac:dyDescent="0.25">
      <c r="F183" s="49"/>
      <c r="G183" s="49"/>
    </row>
    <row r="184" spans="6:7" ht="15.75" customHeight="1" x14ac:dyDescent="0.25">
      <c r="F184" s="49"/>
      <c r="G184" s="49"/>
    </row>
    <row r="185" spans="6:7" ht="15.75" customHeight="1" x14ac:dyDescent="0.25">
      <c r="F185" s="49"/>
      <c r="G185" s="49"/>
    </row>
    <row r="186" spans="6:7" ht="15.75" customHeight="1" x14ac:dyDescent="0.25">
      <c r="F186" s="49"/>
      <c r="G186" s="49"/>
    </row>
    <row r="187" spans="6:7" ht="15.75" customHeight="1" x14ac:dyDescent="0.25">
      <c r="F187" s="49"/>
      <c r="G187" s="49"/>
    </row>
    <row r="188" spans="6:7" ht="15.75" customHeight="1" x14ac:dyDescent="0.25">
      <c r="F188" s="49"/>
      <c r="G188" s="49"/>
    </row>
    <row r="189" spans="6:7" ht="15.75" customHeight="1" x14ac:dyDescent="0.25">
      <c r="F189" s="49"/>
      <c r="G189" s="49"/>
    </row>
    <row r="190" spans="6:7" ht="15.75" customHeight="1" x14ac:dyDescent="0.25">
      <c r="F190" s="49"/>
      <c r="G190" s="49"/>
    </row>
    <row r="191" spans="6:7" ht="15.75" customHeight="1" x14ac:dyDescent="0.25">
      <c r="F191" s="49"/>
      <c r="G191" s="49"/>
    </row>
    <row r="192" spans="6:7" ht="15.75" customHeight="1" x14ac:dyDescent="0.25">
      <c r="F192" s="49"/>
      <c r="G192" s="49"/>
    </row>
    <row r="193" spans="6:7" ht="15.75" customHeight="1" x14ac:dyDescent="0.25">
      <c r="F193" s="49"/>
      <c r="G193" s="49"/>
    </row>
    <row r="194" spans="6:7" ht="15.75" customHeight="1" x14ac:dyDescent="0.25">
      <c r="F194" s="49"/>
      <c r="G194" s="49"/>
    </row>
    <row r="195" spans="6:7" ht="15.75" customHeight="1" x14ac:dyDescent="0.25">
      <c r="F195" s="49"/>
      <c r="G195" s="49"/>
    </row>
    <row r="196" spans="6:7" ht="15.75" customHeight="1" x14ac:dyDescent="0.25">
      <c r="F196" s="49"/>
      <c r="G196" s="49"/>
    </row>
    <row r="197" spans="6:7" ht="15.75" customHeight="1" x14ac:dyDescent="0.25">
      <c r="F197" s="49"/>
      <c r="G197" s="49"/>
    </row>
    <row r="198" spans="6:7" ht="15.75" customHeight="1" x14ac:dyDescent="0.25">
      <c r="F198" s="49"/>
      <c r="G198" s="49"/>
    </row>
    <row r="199" spans="6:7" ht="15.75" customHeight="1" x14ac:dyDescent="0.25">
      <c r="F199" s="49"/>
      <c r="G199" s="49"/>
    </row>
    <row r="200" spans="6:7" ht="15.75" customHeight="1" x14ac:dyDescent="0.25">
      <c r="F200" s="49"/>
      <c r="G200" s="49"/>
    </row>
    <row r="201" spans="6:7" ht="15.75" customHeight="1" x14ac:dyDescent="0.25">
      <c r="F201" s="49"/>
      <c r="G201" s="49"/>
    </row>
    <row r="202" spans="6:7" ht="15.75" customHeight="1" x14ac:dyDescent="0.25">
      <c r="F202" s="49"/>
      <c r="G202" s="49"/>
    </row>
    <row r="203" spans="6:7" ht="15.75" customHeight="1" x14ac:dyDescent="0.25">
      <c r="F203" s="49"/>
      <c r="G203" s="49"/>
    </row>
    <row r="204" spans="6:7" ht="15.75" customHeight="1" x14ac:dyDescent="0.25">
      <c r="F204" s="49"/>
      <c r="G204" s="49"/>
    </row>
    <row r="205" spans="6:7" ht="15.75" customHeight="1" x14ac:dyDescent="0.25">
      <c r="F205" s="49"/>
      <c r="G205" s="49"/>
    </row>
    <row r="206" spans="6:7" ht="15.75" customHeight="1" x14ac:dyDescent="0.25">
      <c r="F206" s="49"/>
      <c r="G206" s="49"/>
    </row>
    <row r="207" spans="6:7" ht="15.75" customHeight="1" x14ac:dyDescent="0.25">
      <c r="F207" s="49"/>
      <c r="G207" s="49"/>
    </row>
    <row r="208" spans="6:7" ht="15.75" customHeight="1" x14ac:dyDescent="0.25">
      <c r="F208" s="49"/>
      <c r="G208" s="49"/>
    </row>
    <row r="209" spans="6:7" ht="15.75" customHeight="1" x14ac:dyDescent="0.25">
      <c r="F209" s="49"/>
      <c r="G209" s="49"/>
    </row>
    <row r="210" spans="6:7" ht="15.75" customHeight="1" x14ac:dyDescent="0.25">
      <c r="F210" s="49"/>
      <c r="G210" s="49"/>
    </row>
    <row r="211" spans="6:7" ht="15.75" customHeight="1" x14ac:dyDescent="0.25">
      <c r="F211" s="49"/>
      <c r="G211" s="49"/>
    </row>
    <row r="212" spans="6:7" ht="15.75" customHeight="1" x14ac:dyDescent="0.25">
      <c r="F212" s="49"/>
      <c r="G212" s="49"/>
    </row>
    <row r="213" spans="6:7" ht="15.75" customHeight="1" x14ac:dyDescent="0.25">
      <c r="F213" s="49"/>
      <c r="G213" s="49"/>
    </row>
    <row r="214" spans="6:7" ht="15.75" customHeight="1" x14ac:dyDescent="0.25">
      <c r="F214" s="49"/>
      <c r="G214" s="49"/>
    </row>
    <row r="215" spans="6:7" ht="15.75" customHeight="1" x14ac:dyDescent="0.25">
      <c r="F215" s="49"/>
      <c r="G215" s="49"/>
    </row>
    <row r="216" spans="6:7" ht="15.75" customHeight="1" x14ac:dyDescent="0.25">
      <c r="F216" s="49"/>
      <c r="G216" s="49"/>
    </row>
    <row r="217" spans="6:7" ht="15.75" customHeight="1" x14ac:dyDescent="0.25">
      <c r="F217" s="49"/>
      <c r="G217" s="49"/>
    </row>
    <row r="218" spans="6:7" ht="15.75" customHeight="1" x14ac:dyDescent="0.25">
      <c r="F218" s="49"/>
      <c r="G218" s="49"/>
    </row>
    <row r="219" spans="6:7" ht="15.75" customHeight="1" x14ac:dyDescent="0.25">
      <c r="F219" s="49"/>
      <c r="G219" s="49"/>
    </row>
    <row r="220" spans="6:7" ht="15.75" customHeight="1" x14ac:dyDescent="0.25">
      <c r="F220" s="49"/>
      <c r="G220" s="49"/>
    </row>
    <row r="221" spans="6:7" ht="15.75" customHeight="1" x14ac:dyDescent="0.25">
      <c r="F221" s="49"/>
      <c r="G221" s="49"/>
    </row>
    <row r="222" spans="6:7" ht="15.75" customHeight="1" x14ac:dyDescent="0.25">
      <c r="F222" s="49"/>
      <c r="G222" s="49"/>
    </row>
    <row r="223" spans="6:7" ht="15.75" customHeight="1" x14ac:dyDescent="0.25">
      <c r="F223" s="49"/>
      <c r="G223" s="49"/>
    </row>
    <row r="224" spans="6:7" ht="15.75" customHeight="1" x14ac:dyDescent="0.25">
      <c r="F224" s="49"/>
      <c r="G224" s="49"/>
    </row>
    <row r="225" spans="6:7" ht="15.75" customHeight="1" x14ac:dyDescent="0.25">
      <c r="F225" s="49"/>
      <c r="G225" s="49"/>
    </row>
    <row r="226" spans="6:7" ht="15.75" customHeight="1" x14ac:dyDescent="0.25">
      <c r="F226" s="49"/>
      <c r="G226" s="49"/>
    </row>
    <row r="227" spans="6:7" ht="15.75" customHeight="1" x14ac:dyDescent="0.25">
      <c r="F227" s="49"/>
      <c r="G227" s="49"/>
    </row>
    <row r="228" spans="6:7" ht="15.75" customHeight="1" x14ac:dyDescent="0.25">
      <c r="F228" s="49"/>
      <c r="G228" s="49"/>
    </row>
    <row r="229" spans="6:7" ht="15.75" customHeight="1" x14ac:dyDescent="0.25">
      <c r="F229" s="49"/>
      <c r="G229" s="49"/>
    </row>
    <row r="230" spans="6:7" ht="15.75" customHeight="1" x14ac:dyDescent="0.25">
      <c r="F230" s="49"/>
      <c r="G230" s="49"/>
    </row>
    <row r="231" spans="6:7" ht="15.75" customHeight="1" x14ac:dyDescent="0.25">
      <c r="F231" s="49"/>
      <c r="G231" s="49"/>
    </row>
    <row r="232" spans="6:7" ht="15.75" customHeight="1" x14ac:dyDescent="0.25">
      <c r="F232" s="49"/>
      <c r="G232" s="49"/>
    </row>
    <row r="233" spans="6:7" ht="15.75" customHeight="1" x14ac:dyDescent="0.25">
      <c r="F233" s="49"/>
      <c r="G233" s="49"/>
    </row>
    <row r="234" spans="6:7" ht="15.75" customHeight="1" x14ac:dyDescent="0.25">
      <c r="F234" s="49"/>
      <c r="G234" s="49"/>
    </row>
    <row r="235" spans="6:7" ht="15.75" customHeight="1" x14ac:dyDescent="0.25">
      <c r="F235" s="49"/>
      <c r="G235" s="49"/>
    </row>
    <row r="236" spans="6:7" ht="15.75" customHeight="1" x14ac:dyDescent="0.25">
      <c r="F236" s="49"/>
      <c r="G236" s="49"/>
    </row>
    <row r="237" spans="6:7" ht="15.75" customHeight="1" x14ac:dyDescent="0.25">
      <c r="F237" s="49"/>
      <c r="G237" s="49"/>
    </row>
    <row r="238" spans="6:7" ht="15.75" customHeight="1" x14ac:dyDescent="0.25">
      <c r="F238" s="49"/>
      <c r="G238" s="49"/>
    </row>
    <row r="239" spans="6:7" ht="15.75" customHeight="1" x14ac:dyDescent="0.25">
      <c r="F239" s="49"/>
      <c r="G239" s="49"/>
    </row>
    <row r="240" spans="6:7" ht="15.75" customHeight="1" x14ac:dyDescent="0.25">
      <c r="F240" s="49"/>
      <c r="G240" s="49"/>
    </row>
    <row r="241" spans="6:7" ht="15.75" customHeight="1" x14ac:dyDescent="0.25">
      <c r="F241" s="49"/>
      <c r="G241" s="49"/>
    </row>
    <row r="242" spans="6:7" ht="15.75" customHeight="1" x14ac:dyDescent="0.25">
      <c r="F242" s="49"/>
      <c r="G242" s="49"/>
    </row>
    <row r="243" spans="6:7" ht="15.75" customHeight="1" x14ac:dyDescent="0.25">
      <c r="F243" s="49"/>
      <c r="G243" s="49"/>
    </row>
    <row r="244" spans="6:7" ht="15.75" customHeight="1" x14ac:dyDescent="0.25">
      <c r="F244" s="49"/>
      <c r="G244" s="49"/>
    </row>
    <row r="245" spans="6:7" ht="15.75" customHeight="1" x14ac:dyDescent="0.25">
      <c r="F245" s="49"/>
      <c r="G245" s="49"/>
    </row>
    <row r="246" spans="6:7" ht="15.75" customHeight="1" x14ac:dyDescent="0.25">
      <c r="F246" s="49"/>
      <c r="G246" s="49"/>
    </row>
    <row r="247" spans="6:7" ht="15.75" customHeight="1" x14ac:dyDescent="0.25">
      <c r="F247" s="49"/>
      <c r="G247" s="49"/>
    </row>
    <row r="248" spans="6:7" ht="15.75" customHeight="1" x14ac:dyDescent="0.25">
      <c r="F248" s="49"/>
      <c r="G248" s="49"/>
    </row>
    <row r="249" spans="6:7" ht="15.75" customHeight="1" x14ac:dyDescent="0.25">
      <c r="F249" s="49"/>
      <c r="G249" s="49"/>
    </row>
    <row r="250" spans="6:7" ht="15.75" customHeight="1" x14ac:dyDescent="0.25">
      <c r="F250" s="49"/>
      <c r="G250" s="49"/>
    </row>
    <row r="251" spans="6:7" ht="15.75" customHeight="1" x14ac:dyDescent="0.25">
      <c r="F251" s="49"/>
      <c r="G251" s="49"/>
    </row>
    <row r="252" spans="6:7" ht="15.75" customHeight="1" x14ac:dyDescent="0.25">
      <c r="F252" s="49"/>
      <c r="G252" s="49"/>
    </row>
    <row r="253" spans="6:7" ht="15.75" customHeight="1" x14ac:dyDescent="0.25">
      <c r="F253" s="49"/>
      <c r="G253" s="49"/>
    </row>
    <row r="254" spans="6:7" ht="15.75" customHeight="1" x14ac:dyDescent="0.25">
      <c r="F254" s="49"/>
      <c r="G254" s="49"/>
    </row>
    <row r="255" spans="6:7" ht="15.75" customHeight="1" x14ac:dyDescent="0.25">
      <c r="F255" s="49"/>
      <c r="G255" s="49"/>
    </row>
    <row r="256" spans="6:7" ht="15.75" customHeight="1" x14ac:dyDescent="0.25">
      <c r="F256" s="49"/>
      <c r="G256" s="49"/>
    </row>
    <row r="257" spans="6:7" ht="15.75" customHeight="1" x14ac:dyDescent="0.25">
      <c r="F257" s="49"/>
      <c r="G257" s="49"/>
    </row>
    <row r="258" spans="6:7" ht="15.75" customHeight="1" x14ac:dyDescent="0.25">
      <c r="F258" s="49"/>
      <c r="G258" s="49"/>
    </row>
    <row r="259" spans="6:7" ht="15.75" customHeight="1" x14ac:dyDescent="0.25">
      <c r="F259" s="49"/>
      <c r="G259" s="49"/>
    </row>
    <row r="260" spans="6:7" ht="15.75" customHeight="1" x14ac:dyDescent="0.25">
      <c r="F260" s="49"/>
      <c r="G260" s="49"/>
    </row>
    <row r="261" spans="6:7" ht="15.75" customHeight="1" x14ac:dyDescent="0.25">
      <c r="F261" s="49"/>
      <c r="G261" s="49"/>
    </row>
    <row r="262" spans="6:7" ht="15.75" customHeight="1" x14ac:dyDescent="0.25">
      <c r="F262" s="49"/>
      <c r="G262" s="49"/>
    </row>
    <row r="263" spans="6:7" ht="15.75" customHeight="1" x14ac:dyDescent="0.25">
      <c r="F263" s="49"/>
      <c r="G263" s="49"/>
    </row>
    <row r="264" spans="6:7" ht="15.75" customHeight="1" x14ac:dyDescent="0.25">
      <c r="F264" s="49"/>
      <c r="G264" s="49"/>
    </row>
    <row r="265" spans="6:7" ht="15.75" customHeight="1" x14ac:dyDescent="0.25">
      <c r="F265" s="49"/>
      <c r="G265" s="49"/>
    </row>
    <row r="266" spans="6:7" ht="15.75" customHeight="1" x14ac:dyDescent="0.25">
      <c r="F266" s="49"/>
      <c r="G266" s="49"/>
    </row>
    <row r="267" spans="6:7" ht="15.75" customHeight="1" x14ac:dyDescent="0.25">
      <c r="F267" s="49"/>
      <c r="G267" s="49"/>
    </row>
    <row r="268" spans="6:7" ht="15.75" customHeight="1" x14ac:dyDescent="0.25">
      <c r="F268" s="49"/>
      <c r="G268" s="49"/>
    </row>
    <row r="269" spans="6:7" ht="15.75" customHeight="1" x14ac:dyDescent="0.25">
      <c r="F269" s="49"/>
      <c r="G269" s="49"/>
    </row>
    <row r="270" spans="6:7" ht="15.75" customHeight="1" x14ac:dyDescent="0.25">
      <c r="F270" s="49"/>
      <c r="G270" s="49"/>
    </row>
    <row r="271" spans="6:7" ht="15.75" customHeight="1" x14ac:dyDescent="0.25">
      <c r="F271" s="49"/>
      <c r="G271" s="49"/>
    </row>
    <row r="272" spans="6:7" ht="15.75" customHeight="1" x14ac:dyDescent="0.25">
      <c r="F272" s="49"/>
      <c r="G272" s="49"/>
    </row>
    <row r="273" spans="6:7" ht="15.75" customHeight="1" x14ac:dyDescent="0.25">
      <c r="F273" s="49"/>
      <c r="G273" s="49"/>
    </row>
    <row r="274" spans="6:7" ht="15.75" customHeight="1" x14ac:dyDescent="0.25">
      <c r="F274" s="49"/>
      <c r="G274" s="49"/>
    </row>
    <row r="275" spans="6:7" ht="15.75" customHeight="1" x14ac:dyDescent="0.25">
      <c r="F275" s="49"/>
      <c r="G275" s="49"/>
    </row>
    <row r="276" spans="6:7" ht="15.75" customHeight="1" x14ac:dyDescent="0.25">
      <c r="F276" s="49"/>
      <c r="G276" s="49"/>
    </row>
    <row r="277" spans="6:7" ht="15.75" customHeight="1" x14ac:dyDescent="0.25">
      <c r="F277" s="49"/>
      <c r="G277" s="49"/>
    </row>
    <row r="278" spans="6:7" ht="15.75" customHeight="1" x14ac:dyDescent="0.25">
      <c r="F278" s="49"/>
      <c r="G278" s="49"/>
    </row>
    <row r="279" spans="6:7" ht="15.75" customHeight="1" x14ac:dyDescent="0.25">
      <c r="F279" s="49"/>
      <c r="G279" s="49"/>
    </row>
    <row r="280" spans="6:7" ht="15.75" customHeight="1" x14ac:dyDescent="0.25">
      <c r="F280" s="49"/>
      <c r="G280" s="49"/>
    </row>
    <row r="281" spans="6:7" ht="15.75" customHeight="1" x14ac:dyDescent="0.25">
      <c r="F281" s="49"/>
      <c r="G281" s="49"/>
    </row>
    <row r="282" spans="6:7" ht="15.75" customHeight="1" x14ac:dyDescent="0.25">
      <c r="F282" s="49"/>
      <c r="G282" s="49"/>
    </row>
    <row r="283" spans="6:7" ht="15.75" customHeight="1" x14ac:dyDescent="0.25">
      <c r="F283" s="49"/>
      <c r="G283" s="49"/>
    </row>
    <row r="284" spans="6:7" ht="15.75" customHeight="1" x14ac:dyDescent="0.25">
      <c r="F284" s="49"/>
      <c r="G284" s="49"/>
    </row>
    <row r="285" spans="6:7" ht="15.75" customHeight="1" x14ac:dyDescent="0.25">
      <c r="F285" s="49"/>
      <c r="G285" s="49"/>
    </row>
    <row r="286" spans="6:7" ht="15.75" customHeight="1" x14ac:dyDescent="0.25">
      <c r="F286" s="49"/>
      <c r="G286" s="49"/>
    </row>
    <row r="287" spans="6:7" ht="15.75" customHeight="1" x14ac:dyDescent="0.25">
      <c r="F287" s="49"/>
      <c r="G287" s="49"/>
    </row>
    <row r="288" spans="6:7" ht="15.75" customHeight="1" x14ac:dyDescent="0.25">
      <c r="F288" s="49"/>
      <c r="G288" s="49"/>
    </row>
    <row r="289" spans="6:7" ht="15.75" customHeight="1" x14ac:dyDescent="0.25">
      <c r="F289" s="49"/>
      <c r="G289" s="49"/>
    </row>
    <row r="290" spans="6:7" ht="15.75" customHeight="1" x14ac:dyDescent="0.25">
      <c r="F290" s="49"/>
      <c r="G290" s="49"/>
    </row>
    <row r="291" spans="6:7" ht="15.75" customHeight="1" x14ac:dyDescent="0.25">
      <c r="F291" s="49"/>
      <c r="G291" s="49"/>
    </row>
    <row r="292" spans="6:7" ht="15.75" customHeight="1" x14ac:dyDescent="0.25">
      <c r="F292" s="49"/>
      <c r="G292" s="49"/>
    </row>
    <row r="293" spans="6:7" ht="15.75" customHeight="1" x14ac:dyDescent="0.25">
      <c r="F293" s="49"/>
      <c r="G293" s="49"/>
    </row>
    <row r="294" spans="6:7" ht="15.75" customHeight="1" x14ac:dyDescent="0.25">
      <c r="F294" s="49"/>
      <c r="G294" s="49"/>
    </row>
    <row r="295" spans="6:7" ht="15.75" customHeight="1" x14ac:dyDescent="0.25">
      <c r="F295" s="49"/>
      <c r="G295" s="49"/>
    </row>
    <row r="296" spans="6:7" ht="15.75" customHeight="1" x14ac:dyDescent="0.25">
      <c r="F296" s="49"/>
      <c r="G296" s="49"/>
    </row>
    <row r="297" spans="6:7" ht="15.75" customHeight="1" x14ac:dyDescent="0.25">
      <c r="F297" s="49"/>
      <c r="G297" s="49"/>
    </row>
    <row r="298" spans="6:7" ht="15.75" customHeight="1" x14ac:dyDescent="0.25">
      <c r="F298" s="49"/>
      <c r="G298" s="49"/>
    </row>
    <row r="299" spans="6:7" ht="15.75" customHeight="1" x14ac:dyDescent="0.25">
      <c r="F299" s="49"/>
      <c r="G299" s="49"/>
    </row>
    <row r="300" spans="6:7" ht="15.75" customHeight="1" x14ac:dyDescent="0.25">
      <c r="F300" s="49"/>
      <c r="G300" s="49"/>
    </row>
    <row r="301" spans="6:7" ht="15.75" customHeight="1" x14ac:dyDescent="0.25">
      <c r="F301" s="49"/>
      <c r="G301" s="49"/>
    </row>
    <row r="302" spans="6:7" ht="15.75" customHeight="1" x14ac:dyDescent="0.25">
      <c r="F302" s="49"/>
      <c r="G302" s="49"/>
    </row>
    <row r="303" spans="6:7" ht="15.75" customHeight="1" x14ac:dyDescent="0.25">
      <c r="F303" s="49"/>
      <c r="G303" s="49"/>
    </row>
    <row r="304" spans="6:7" ht="15.75" customHeight="1" x14ac:dyDescent="0.25">
      <c r="F304" s="49"/>
      <c r="G304" s="49"/>
    </row>
    <row r="305" spans="6:7" ht="15.75" customHeight="1" x14ac:dyDescent="0.25">
      <c r="F305" s="49"/>
      <c r="G305" s="49"/>
    </row>
    <row r="306" spans="6:7" ht="15.75" customHeight="1" x14ac:dyDescent="0.25">
      <c r="F306" s="49"/>
      <c r="G306" s="49"/>
    </row>
    <row r="307" spans="6:7" ht="15.75" customHeight="1" x14ac:dyDescent="0.25">
      <c r="F307" s="49"/>
      <c r="G307" s="49"/>
    </row>
    <row r="308" spans="6:7" ht="15.75" customHeight="1" x14ac:dyDescent="0.25">
      <c r="F308" s="49"/>
      <c r="G308" s="49"/>
    </row>
    <row r="309" spans="6:7" ht="15.75" customHeight="1" x14ac:dyDescent="0.25">
      <c r="F309" s="49"/>
      <c r="G309" s="49"/>
    </row>
    <row r="310" spans="6:7" ht="15.75" customHeight="1" x14ac:dyDescent="0.25">
      <c r="F310" s="49"/>
      <c r="G310" s="49"/>
    </row>
    <row r="311" spans="6:7" ht="15.75" customHeight="1" x14ac:dyDescent="0.25">
      <c r="F311" s="49"/>
      <c r="G311" s="49"/>
    </row>
    <row r="312" spans="6:7" ht="15.75" customHeight="1" x14ac:dyDescent="0.25">
      <c r="F312" s="49"/>
      <c r="G312" s="49"/>
    </row>
    <row r="313" spans="6:7" ht="15.75" customHeight="1" x14ac:dyDescent="0.25">
      <c r="F313" s="49"/>
      <c r="G313" s="49"/>
    </row>
    <row r="314" spans="6:7" ht="15.75" customHeight="1" x14ac:dyDescent="0.25">
      <c r="F314" s="49"/>
      <c r="G314" s="49"/>
    </row>
    <row r="315" spans="6:7" ht="15.75" customHeight="1" x14ac:dyDescent="0.25">
      <c r="F315" s="49"/>
      <c r="G315" s="49"/>
    </row>
    <row r="316" spans="6:7" ht="15.75" customHeight="1" x14ac:dyDescent="0.25">
      <c r="F316" s="49"/>
      <c r="G316" s="49"/>
    </row>
    <row r="317" spans="6:7" ht="15.75" customHeight="1" x14ac:dyDescent="0.25">
      <c r="F317" s="49"/>
      <c r="G317" s="49"/>
    </row>
    <row r="318" spans="6:7" ht="15.75" customHeight="1" x14ac:dyDescent="0.25">
      <c r="F318" s="49"/>
      <c r="G318" s="49"/>
    </row>
    <row r="319" spans="6:7" ht="15.75" customHeight="1" x14ac:dyDescent="0.25">
      <c r="F319" s="49"/>
      <c r="G319" s="49"/>
    </row>
    <row r="320" spans="6:7" ht="15.75" customHeight="1" x14ac:dyDescent="0.25">
      <c r="F320" s="49"/>
      <c r="G320" s="49"/>
    </row>
    <row r="321" spans="6:7" ht="15.75" customHeight="1" x14ac:dyDescent="0.25">
      <c r="F321" s="49"/>
      <c r="G321" s="49"/>
    </row>
    <row r="322" spans="6:7" ht="15.75" customHeight="1" x14ac:dyDescent="0.25">
      <c r="F322" s="49"/>
      <c r="G322" s="49"/>
    </row>
    <row r="323" spans="6:7" ht="15.75" customHeight="1" x14ac:dyDescent="0.25">
      <c r="F323" s="49"/>
      <c r="G323" s="49"/>
    </row>
    <row r="324" spans="6:7" ht="15.75" customHeight="1" x14ac:dyDescent="0.25">
      <c r="F324" s="49"/>
      <c r="G324" s="49"/>
    </row>
    <row r="325" spans="6:7" ht="15.75" customHeight="1" x14ac:dyDescent="0.25">
      <c r="F325" s="49"/>
      <c r="G325" s="49"/>
    </row>
    <row r="326" spans="6:7" ht="15.75" customHeight="1" x14ac:dyDescent="0.25">
      <c r="F326" s="49"/>
      <c r="G326" s="49"/>
    </row>
    <row r="327" spans="6:7" ht="15.75" customHeight="1" x14ac:dyDescent="0.25">
      <c r="F327" s="49"/>
      <c r="G327" s="49"/>
    </row>
    <row r="328" spans="6:7" ht="15.75" customHeight="1" x14ac:dyDescent="0.25">
      <c r="F328" s="49"/>
      <c r="G328" s="49"/>
    </row>
    <row r="329" spans="6:7" ht="15.75" customHeight="1" x14ac:dyDescent="0.25">
      <c r="F329" s="49"/>
      <c r="G329" s="49"/>
    </row>
    <row r="330" spans="6:7" ht="15.75" customHeight="1" x14ac:dyDescent="0.25">
      <c r="F330" s="49"/>
      <c r="G330" s="49"/>
    </row>
    <row r="331" spans="6:7" ht="15.75" customHeight="1" x14ac:dyDescent="0.25">
      <c r="F331" s="49"/>
      <c r="G331" s="49"/>
    </row>
    <row r="332" spans="6:7" ht="15.75" customHeight="1" x14ac:dyDescent="0.25">
      <c r="F332" s="49"/>
      <c r="G332" s="49"/>
    </row>
    <row r="333" spans="6:7" ht="15.75" customHeight="1" x14ac:dyDescent="0.25">
      <c r="F333" s="49"/>
      <c r="G333" s="49"/>
    </row>
    <row r="334" spans="6:7" ht="15.75" customHeight="1" x14ac:dyDescent="0.25">
      <c r="F334" s="49"/>
      <c r="G334" s="49"/>
    </row>
    <row r="335" spans="6:7" ht="15.75" customHeight="1" x14ac:dyDescent="0.25">
      <c r="F335" s="49"/>
      <c r="G335" s="49"/>
    </row>
    <row r="336" spans="6:7" ht="15.75" customHeight="1" x14ac:dyDescent="0.25">
      <c r="F336" s="49"/>
      <c r="G336" s="49"/>
    </row>
    <row r="337" spans="6:7" ht="15.75" customHeight="1" x14ac:dyDescent="0.25">
      <c r="F337" s="49"/>
      <c r="G337" s="49"/>
    </row>
    <row r="338" spans="6:7" ht="15.75" customHeight="1" x14ac:dyDescent="0.25">
      <c r="F338" s="49"/>
      <c r="G338" s="49"/>
    </row>
    <row r="339" spans="6:7" ht="15.75" customHeight="1" x14ac:dyDescent="0.25">
      <c r="F339" s="49"/>
      <c r="G339" s="49"/>
    </row>
    <row r="340" spans="6:7" ht="15.75" customHeight="1" x14ac:dyDescent="0.25">
      <c r="F340" s="49"/>
      <c r="G340" s="49"/>
    </row>
    <row r="341" spans="6:7" ht="15.75" customHeight="1" x14ac:dyDescent="0.25">
      <c r="F341" s="49"/>
      <c r="G341" s="49"/>
    </row>
    <row r="342" spans="6:7" ht="15.75" customHeight="1" x14ac:dyDescent="0.25">
      <c r="F342" s="49"/>
      <c r="G342" s="49"/>
    </row>
    <row r="343" spans="6:7" ht="15.75" customHeight="1" x14ac:dyDescent="0.25">
      <c r="F343" s="49"/>
      <c r="G343" s="49"/>
    </row>
    <row r="344" spans="6:7" ht="15.75" customHeight="1" x14ac:dyDescent="0.25">
      <c r="F344" s="49"/>
      <c r="G344" s="49"/>
    </row>
    <row r="345" spans="6:7" ht="15.75" customHeight="1" x14ac:dyDescent="0.25">
      <c r="F345" s="49"/>
      <c r="G345" s="49"/>
    </row>
    <row r="346" spans="6:7" ht="15.75" customHeight="1" x14ac:dyDescent="0.25">
      <c r="F346" s="49"/>
      <c r="G346" s="49"/>
    </row>
    <row r="347" spans="6:7" ht="15.75" customHeight="1" x14ac:dyDescent="0.25">
      <c r="F347" s="49"/>
      <c r="G347" s="49"/>
    </row>
    <row r="348" spans="6:7" ht="15.75" customHeight="1" x14ac:dyDescent="0.25">
      <c r="F348" s="49"/>
      <c r="G348" s="49"/>
    </row>
    <row r="349" spans="6:7" ht="15.75" customHeight="1" x14ac:dyDescent="0.25">
      <c r="F349" s="49"/>
      <c r="G349" s="49"/>
    </row>
    <row r="350" spans="6:7" ht="15.75" customHeight="1" x14ac:dyDescent="0.25">
      <c r="F350" s="49"/>
      <c r="G350" s="49"/>
    </row>
    <row r="351" spans="6:7" ht="15.75" customHeight="1" x14ac:dyDescent="0.25">
      <c r="F351" s="49"/>
      <c r="G351" s="49"/>
    </row>
    <row r="352" spans="6:7" ht="15.75" customHeight="1" x14ac:dyDescent="0.25">
      <c r="F352" s="49"/>
      <c r="G352" s="49"/>
    </row>
    <row r="353" spans="6:7" ht="15.75" customHeight="1" x14ac:dyDescent="0.25">
      <c r="F353" s="49"/>
      <c r="G353" s="49"/>
    </row>
    <row r="354" spans="6:7" ht="15.75" customHeight="1" x14ac:dyDescent="0.25">
      <c r="F354" s="49"/>
      <c r="G354" s="49"/>
    </row>
    <row r="355" spans="6:7" ht="15.75" customHeight="1" x14ac:dyDescent="0.25">
      <c r="F355" s="49"/>
      <c r="G355" s="49"/>
    </row>
    <row r="356" spans="6:7" ht="15.75" customHeight="1" x14ac:dyDescent="0.25">
      <c r="F356" s="49"/>
      <c r="G356" s="49"/>
    </row>
    <row r="357" spans="6:7" ht="15.75" customHeight="1" x14ac:dyDescent="0.25">
      <c r="F357" s="49"/>
      <c r="G357" s="49"/>
    </row>
    <row r="358" spans="6:7" ht="15.75" customHeight="1" x14ac:dyDescent="0.25">
      <c r="F358" s="49"/>
      <c r="G358" s="49"/>
    </row>
    <row r="359" spans="6:7" ht="15.75" customHeight="1" x14ac:dyDescent="0.25">
      <c r="F359" s="49"/>
      <c r="G359" s="49"/>
    </row>
    <row r="360" spans="6:7" ht="15.75" customHeight="1" x14ac:dyDescent="0.25">
      <c r="F360" s="49"/>
      <c r="G360" s="49"/>
    </row>
    <row r="361" spans="6:7" ht="15.75" customHeight="1" x14ac:dyDescent="0.25">
      <c r="F361" s="49"/>
      <c r="G361" s="49"/>
    </row>
    <row r="362" spans="6:7" ht="15.75" customHeight="1" x14ac:dyDescent="0.25">
      <c r="F362" s="49"/>
      <c r="G362" s="49"/>
    </row>
    <row r="363" spans="6:7" ht="15.75" customHeight="1" x14ac:dyDescent="0.25">
      <c r="F363" s="49"/>
      <c r="G363" s="49"/>
    </row>
    <row r="364" spans="6:7" ht="15.75" customHeight="1" x14ac:dyDescent="0.25">
      <c r="F364" s="49"/>
      <c r="G364" s="49"/>
    </row>
    <row r="365" spans="6:7" ht="15.75" customHeight="1" x14ac:dyDescent="0.25">
      <c r="F365" s="49"/>
      <c r="G365" s="49"/>
    </row>
    <row r="366" spans="6:7" ht="15.75" customHeight="1" x14ac:dyDescent="0.25">
      <c r="F366" s="49"/>
      <c r="G366" s="49"/>
    </row>
    <row r="367" spans="6:7" ht="15.75" customHeight="1" x14ac:dyDescent="0.25">
      <c r="F367" s="49"/>
      <c r="G367" s="49"/>
    </row>
    <row r="368" spans="6:7" ht="15.75" customHeight="1" x14ac:dyDescent="0.25">
      <c r="F368" s="49"/>
      <c r="G368" s="49"/>
    </row>
    <row r="369" spans="6:7" ht="15.75" customHeight="1" x14ac:dyDescent="0.25">
      <c r="F369" s="49"/>
      <c r="G369" s="49"/>
    </row>
    <row r="370" spans="6:7" ht="15.75" customHeight="1" x14ac:dyDescent="0.25">
      <c r="F370" s="49"/>
      <c r="G370" s="49"/>
    </row>
    <row r="371" spans="6:7" ht="15.75" customHeight="1" x14ac:dyDescent="0.25">
      <c r="F371" s="49"/>
      <c r="G371" s="49"/>
    </row>
    <row r="372" spans="6:7" ht="15.75" customHeight="1" x14ac:dyDescent="0.25">
      <c r="F372" s="49"/>
      <c r="G372" s="49"/>
    </row>
    <row r="373" spans="6:7" ht="15.75" customHeight="1" x14ac:dyDescent="0.25">
      <c r="F373" s="49"/>
      <c r="G373" s="49"/>
    </row>
    <row r="374" spans="6:7" ht="15.75" customHeight="1" x14ac:dyDescent="0.25">
      <c r="F374" s="49"/>
      <c r="G374" s="49"/>
    </row>
    <row r="375" spans="6:7" ht="15.75" customHeight="1" x14ac:dyDescent="0.25">
      <c r="F375" s="49"/>
      <c r="G375" s="49"/>
    </row>
    <row r="376" spans="6:7" ht="15.75" customHeight="1" x14ac:dyDescent="0.25">
      <c r="F376" s="49"/>
      <c r="G376" s="49"/>
    </row>
    <row r="377" spans="6:7" ht="15.75" customHeight="1" x14ac:dyDescent="0.25">
      <c r="F377" s="49"/>
      <c r="G377" s="49"/>
    </row>
    <row r="378" spans="6:7" ht="15.75" customHeight="1" x14ac:dyDescent="0.25">
      <c r="F378" s="49"/>
      <c r="G378" s="49"/>
    </row>
    <row r="379" spans="6:7" ht="15.75" customHeight="1" x14ac:dyDescent="0.25">
      <c r="F379" s="49"/>
      <c r="G379" s="49"/>
    </row>
    <row r="380" spans="6:7" ht="15.75" customHeight="1" x14ac:dyDescent="0.25">
      <c r="F380" s="49"/>
      <c r="G380" s="49"/>
    </row>
    <row r="381" spans="6:7" ht="15.75" customHeight="1" x14ac:dyDescent="0.25">
      <c r="F381" s="49"/>
      <c r="G381" s="49"/>
    </row>
    <row r="382" spans="6:7" ht="15.75" customHeight="1" x14ac:dyDescent="0.25">
      <c r="F382" s="49"/>
      <c r="G382" s="49"/>
    </row>
    <row r="383" spans="6:7" ht="15.75" customHeight="1" x14ac:dyDescent="0.25">
      <c r="F383" s="49"/>
      <c r="G383" s="49"/>
    </row>
    <row r="384" spans="6:7" ht="15.75" customHeight="1" x14ac:dyDescent="0.25">
      <c r="F384" s="49"/>
      <c r="G384" s="49"/>
    </row>
    <row r="385" spans="6:7" ht="15.75" customHeight="1" x14ac:dyDescent="0.25">
      <c r="F385" s="49"/>
      <c r="G385" s="49"/>
    </row>
    <row r="386" spans="6:7" ht="15.75" customHeight="1" x14ac:dyDescent="0.25">
      <c r="F386" s="49"/>
      <c r="G386" s="49"/>
    </row>
    <row r="387" spans="6:7" ht="15.75" customHeight="1" x14ac:dyDescent="0.25">
      <c r="F387" s="49"/>
      <c r="G387" s="49"/>
    </row>
    <row r="388" spans="6:7" ht="15.75" customHeight="1" x14ac:dyDescent="0.25">
      <c r="F388" s="49"/>
      <c r="G388" s="49"/>
    </row>
    <row r="389" spans="6:7" ht="15.75" customHeight="1" x14ac:dyDescent="0.25">
      <c r="F389" s="49"/>
      <c r="G389" s="49"/>
    </row>
    <row r="390" spans="6:7" ht="15.75" customHeight="1" x14ac:dyDescent="0.25">
      <c r="F390" s="49"/>
      <c r="G390" s="49"/>
    </row>
    <row r="391" spans="6:7" ht="15.75" customHeight="1" x14ac:dyDescent="0.25">
      <c r="F391" s="49"/>
      <c r="G391" s="49"/>
    </row>
    <row r="392" spans="6:7" ht="15.75" customHeight="1" x14ac:dyDescent="0.25">
      <c r="F392" s="49"/>
      <c r="G392" s="49"/>
    </row>
    <row r="393" spans="6:7" ht="15.75" customHeight="1" x14ac:dyDescent="0.25">
      <c r="F393" s="49"/>
      <c r="G393" s="49"/>
    </row>
    <row r="394" spans="6:7" ht="15.75" customHeight="1" x14ac:dyDescent="0.25">
      <c r="F394" s="49"/>
      <c r="G394" s="49"/>
    </row>
    <row r="395" spans="6:7" ht="15.75" customHeight="1" x14ac:dyDescent="0.25">
      <c r="F395" s="49"/>
      <c r="G395" s="49"/>
    </row>
    <row r="396" spans="6:7" ht="15.75" customHeight="1" x14ac:dyDescent="0.25">
      <c r="F396" s="49"/>
      <c r="G396" s="49"/>
    </row>
    <row r="397" spans="6:7" ht="15.75" customHeight="1" x14ac:dyDescent="0.25">
      <c r="F397" s="49"/>
      <c r="G397" s="49"/>
    </row>
    <row r="398" spans="6:7" ht="15.75" customHeight="1" x14ac:dyDescent="0.25">
      <c r="F398" s="49"/>
      <c r="G398" s="49"/>
    </row>
    <row r="399" spans="6:7" ht="15.75" customHeight="1" x14ac:dyDescent="0.25">
      <c r="F399" s="49"/>
      <c r="G399" s="49"/>
    </row>
    <row r="400" spans="6:7" ht="15.75" customHeight="1" x14ac:dyDescent="0.25">
      <c r="F400" s="49"/>
      <c r="G400" s="49"/>
    </row>
    <row r="401" spans="6:7" ht="15.75" customHeight="1" x14ac:dyDescent="0.25">
      <c r="F401" s="49"/>
      <c r="G401" s="49"/>
    </row>
    <row r="402" spans="6:7" ht="15.75" customHeight="1" x14ac:dyDescent="0.25">
      <c r="F402" s="49"/>
      <c r="G402" s="49"/>
    </row>
    <row r="403" spans="6:7" ht="15.75" customHeight="1" x14ac:dyDescent="0.25">
      <c r="F403" s="49"/>
      <c r="G403" s="49"/>
    </row>
    <row r="404" spans="6:7" ht="15.75" customHeight="1" x14ac:dyDescent="0.25">
      <c r="F404" s="49"/>
      <c r="G404" s="49"/>
    </row>
    <row r="405" spans="6:7" ht="15.75" customHeight="1" x14ac:dyDescent="0.25">
      <c r="F405" s="49"/>
      <c r="G405" s="49"/>
    </row>
    <row r="406" spans="6:7" ht="15.75" customHeight="1" x14ac:dyDescent="0.25">
      <c r="F406" s="49"/>
      <c r="G406" s="49"/>
    </row>
    <row r="407" spans="6:7" ht="15.75" customHeight="1" x14ac:dyDescent="0.25">
      <c r="F407" s="49"/>
      <c r="G407" s="49"/>
    </row>
    <row r="408" spans="6:7" ht="15.75" customHeight="1" x14ac:dyDescent="0.25">
      <c r="F408" s="49"/>
      <c r="G408" s="49"/>
    </row>
    <row r="409" spans="6:7" ht="15.75" customHeight="1" x14ac:dyDescent="0.25">
      <c r="F409" s="49"/>
      <c r="G409" s="49"/>
    </row>
    <row r="410" spans="6:7" ht="15.75" customHeight="1" x14ac:dyDescent="0.25">
      <c r="F410" s="49"/>
      <c r="G410" s="49"/>
    </row>
    <row r="411" spans="6:7" ht="15.75" customHeight="1" x14ac:dyDescent="0.25">
      <c r="F411" s="49"/>
      <c r="G411" s="49"/>
    </row>
    <row r="412" spans="6:7" ht="15.75" customHeight="1" x14ac:dyDescent="0.25">
      <c r="F412" s="49"/>
      <c r="G412" s="49"/>
    </row>
    <row r="413" spans="6:7" ht="15.75" customHeight="1" x14ac:dyDescent="0.25">
      <c r="F413" s="49"/>
      <c r="G413" s="49"/>
    </row>
    <row r="414" spans="6:7" ht="15.75" customHeight="1" x14ac:dyDescent="0.25">
      <c r="F414" s="49"/>
      <c r="G414" s="49"/>
    </row>
    <row r="415" spans="6:7" ht="15.75" customHeight="1" x14ac:dyDescent="0.25">
      <c r="F415" s="49"/>
      <c r="G415" s="49"/>
    </row>
    <row r="416" spans="6:7" ht="15.75" customHeight="1" x14ac:dyDescent="0.25">
      <c r="F416" s="49"/>
      <c r="G416" s="49"/>
    </row>
    <row r="417" spans="6:7" ht="15.75" customHeight="1" x14ac:dyDescent="0.25">
      <c r="F417" s="49"/>
      <c r="G417" s="49"/>
    </row>
    <row r="418" spans="6:7" ht="15.75" customHeight="1" x14ac:dyDescent="0.25">
      <c r="F418" s="49"/>
      <c r="G418" s="49"/>
    </row>
    <row r="419" spans="6:7" ht="15.75" customHeight="1" x14ac:dyDescent="0.25">
      <c r="F419" s="49"/>
      <c r="G419" s="49"/>
    </row>
    <row r="420" spans="6:7" ht="15.75" customHeight="1" x14ac:dyDescent="0.25">
      <c r="F420" s="49"/>
      <c r="G420" s="49"/>
    </row>
    <row r="421" spans="6:7" ht="15.75" customHeight="1" x14ac:dyDescent="0.25">
      <c r="F421" s="49"/>
      <c r="G421" s="49"/>
    </row>
    <row r="422" spans="6:7" ht="15.75" customHeight="1" x14ac:dyDescent="0.25">
      <c r="F422" s="49"/>
      <c r="G422" s="49"/>
    </row>
    <row r="423" spans="6:7" ht="15.75" customHeight="1" x14ac:dyDescent="0.25">
      <c r="F423" s="49"/>
      <c r="G423" s="49"/>
    </row>
    <row r="424" spans="6:7" ht="15.75" customHeight="1" x14ac:dyDescent="0.25">
      <c r="F424" s="49"/>
      <c r="G424" s="49"/>
    </row>
    <row r="425" spans="6:7" ht="15.75" customHeight="1" x14ac:dyDescent="0.25">
      <c r="F425" s="49"/>
      <c r="G425" s="49"/>
    </row>
    <row r="426" spans="6:7" ht="15.75" customHeight="1" x14ac:dyDescent="0.25">
      <c r="F426" s="49"/>
      <c r="G426" s="49"/>
    </row>
    <row r="427" spans="6:7" ht="15.75" customHeight="1" x14ac:dyDescent="0.25">
      <c r="F427" s="49"/>
      <c r="G427" s="49"/>
    </row>
    <row r="428" spans="6:7" ht="15.75" customHeight="1" x14ac:dyDescent="0.25">
      <c r="F428" s="49"/>
      <c r="G428" s="49"/>
    </row>
    <row r="429" spans="6:7" ht="15.75" customHeight="1" x14ac:dyDescent="0.25">
      <c r="F429" s="49"/>
      <c r="G429" s="49"/>
    </row>
    <row r="430" spans="6:7" ht="15.75" customHeight="1" x14ac:dyDescent="0.25">
      <c r="F430" s="49"/>
      <c r="G430" s="49"/>
    </row>
    <row r="431" spans="6:7" ht="15.75" customHeight="1" x14ac:dyDescent="0.25">
      <c r="F431" s="49"/>
      <c r="G431" s="49"/>
    </row>
    <row r="432" spans="6:7" ht="15.75" customHeight="1" x14ac:dyDescent="0.25">
      <c r="F432" s="49"/>
      <c r="G432" s="49"/>
    </row>
    <row r="433" spans="6:7" ht="15.75" customHeight="1" x14ac:dyDescent="0.25">
      <c r="F433" s="49"/>
      <c r="G433" s="49"/>
    </row>
    <row r="434" spans="6:7" ht="15.75" customHeight="1" x14ac:dyDescent="0.25">
      <c r="F434" s="49"/>
      <c r="G434" s="49"/>
    </row>
    <row r="435" spans="6:7" ht="15.75" customHeight="1" x14ac:dyDescent="0.25">
      <c r="F435" s="49"/>
      <c r="G435" s="49"/>
    </row>
    <row r="436" spans="6:7" ht="15.75" customHeight="1" x14ac:dyDescent="0.25">
      <c r="F436" s="49"/>
      <c r="G436" s="49"/>
    </row>
    <row r="437" spans="6:7" ht="15.75" customHeight="1" x14ac:dyDescent="0.25">
      <c r="F437" s="49"/>
      <c r="G437" s="49"/>
    </row>
    <row r="438" spans="6:7" ht="15.75" customHeight="1" x14ac:dyDescent="0.25">
      <c r="F438" s="49"/>
      <c r="G438" s="49"/>
    </row>
    <row r="439" spans="6:7" ht="15.75" customHeight="1" x14ac:dyDescent="0.25">
      <c r="F439" s="49"/>
      <c r="G439" s="49"/>
    </row>
    <row r="440" spans="6:7" ht="15.75" customHeight="1" x14ac:dyDescent="0.25">
      <c r="F440" s="49"/>
      <c r="G440" s="49"/>
    </row>
    <row r="441" spans="6:7" ht="15.75" customHeight="1" x14ac:dyDescent="0.25">
      <c r="F441" s="49"/>
      <c r="G441" s="49"/>
    </row>
    <row r="442" spans="6:7" ht="15.75" customHeight="1" x14ac:dyDescent="0.25">
      <c r="F442" s="49"/>
      <c r="G442" s="49"/>
    </row>
    <row r="443" spans="6:7" ht="15.75" customHeight="1" x14ac:dyDescent="0.25">
      <c r="F443" s="49"/>
      <c r="G443" s="49"/>
    </row>
    <row r="444" spans="6:7" ht="15.75" customHeight="1" x14ac:dyDescent="0.25">
      <c r="F444" s="49"/>
      <c r="G444" s="49"/>
    </row>
    <row r="445" spans="6:7" ht="15.75" customHeight="1" x14ac:dyDescent="0.25">
      <c r="F445" s="49"/>
      <c r="G445" s="49"/>
    </row>
    <row r="446" spans="6:7" ht="15.75" customHeight="1" x14ac:dyDescent="0.25">
      <c r="F446" s="49"/>
      <c r="G446" s="49"/>
    </row>
    <row r="447" spans="6:7" ht="15.75" customHeight="1" x14ac:dyDescent="0.25">
      <c r="F447" s="49"/>
      <c r="G447" s="49"/>
    </row>
    <row r="448" spans="6:7" ht="15.75" customHeight="1" x14ac:dyDescent="0.25">
      <c r="F448" s="49"/>
      <c r="G448" s="49"/>
    </row>
    <row r="449" spans="6:7" ht="15.75" customHeight="1" x14ac:dyDescent="0.25">
      <c r="F449" s="49"/>
      <c r="G449" s="49"/>
    </row>
    <row r="450" spans="6:7" ht="15.75" customHeight="1" x14ac:dyDescent="0.25">
      <c r="F450" s="49"/>
      <c r="G450" s="49"/>
    </row>
    <row r="451" spans="6:7" ht="15.75" customHeight="1" x14ac:dyDescent="0.25">
      <c r="F451" s="49"/>
      <c r="G451" s="49"/>
    </row>
    <row r="452" spans="6:7" ht="15.75" customHeight="1" x14ac:dyDescent="0.25">
      <c r="F452" s="49"/>
      <c r="G452" s="49"/>
    </row>
    <row r="453" spans="6:7" ht="15.75" customHeight="1" x14ac:dyDescent="0.25">
      <c r="F453" s="49"/>
      <c r="G453" s="49"/>
    </row>
    <row r="454" spans="6:7" ht="15.75" customHeight="1" x14ac:dyDescent="0.25">
      <c r="F454" s="49"/>
      <c r="G454" s="49"/>
    </row>
    <row r="455" spans="6:7" ht="15.75" customHeight="1" x14ac:dyDescent="0.25">
      <c r="F455" s="49"/>
      <c r="G455" s="49"/>
    </row>
    <row r="456" spans="6:7" ht="15.75" customHeight="1" x14ac:dyDescent="0.25">
      <c r="F456" s="49"/>
      <c r="G456" s="49"/>
    </row>
    <row r="457" spans="6:7" ht="15.75" customHeight="1" x14ac:dyDescent="0.25">
      <c r="F457" s="49"/>
      <c r="G457" s="49"/>
    </row>
    <row r="458" spans="6:7" ht="15.75" customHeight="1" x14ac:dyDescent="0.25">
      <c r="F458" s="49"/>
      <c r="G458" s="49"/>
    </row>
    <row r="459" spans="6:7" ht="15.75" customHeight="1" x14ac:dyDescent="0.25">
      <c r="F459" s="49"/>
      <c r="G459" s="49"/>
    </row>
    <row r="460" spans="6:7" ht="15.75" customHeight="1" x14ac:dyDescent="0.25">
      <c r="F460" s="49"/>
      <c r="G460" s="49"/>
    </row>
    <row r="461" spans="6:7" ht="15.75" customHeight="1" x14ac:dyDescent="0.25">
      <c r="F461" s="49"/>
      <c r="G461" s="49"/>
    </row>
    <row r="462" spans="6:7" ht="15.75" customHeight="1" x14ac:dyDescent="0.25">
      <c r="F462" s="49"/>
      <c r="G462" s="49"/>
    </row>
    <row r="463" spans="6:7" ht="15.75" customHeight="1" x14ac:dyDescent="0.25">
      <c r="F463" s="49"/>
      <c r="G463" s="49"/>
    </row>
    <row r="464" spans="6:7" ht="15.75" customHeight="1" x14ac:dyDescent="0.25">
      <c r="F464" s="49"/>
      <c r="G464" s="49"/>
    </row>
    <row r="465" spans="6:7" ht="15.75" customHeight="1" x14ac:dyDescent="0.25">
      <c r="F465" s="49"/>
      <c r="G465" s="49"/>
    </row>
    <row r="466" spans="6:7" ht="15.75" customHeight="1" x14ac:dyDescent="0.25">
      <c r="F466" s="49"/>
      <c r="G466" s="49"/>
    </row>
    <row r="467" spans="6:7" ht="15.75" customHeight="1" x14ac:dyDescent="0.25">
      <c r="F467" s="49"/>
      <c r="G467" s="49"/>
    </row>
    <row r="468" spans="6:7" ht="15.75" customHeight="1" x14ac:dyDescent="0.25">
      <c r="F468" s="49"/>
      <c r="G468" s="49"/>
    </row>
    <row r="469" spans="6:7" ht="15.75" customHeight="1" x14ac:dyDescent="0.25">
      <c r="F469" s="49"/>
      <c r="G469" s="49"/>
    </row>
    <row r="470" spans="6:7" ht="15.75" customHeight="1" x14ac:dyDescent="0.25">
      <c r="F470" s="49"/>
      <c r="G470" s="49"/>
    </row>
    <row r="471" spans="6:7" ht="15.75" customHeight="1" x14ac:dyDescent="0.25">
      <c r="F471" s="49"/>
      <c r="G471" s="49"/>
    </row>
    <row r="472" spans="6:7" ht="15.75" customHeight="1" x14ac:dyDescent="0.25">
      <c r="F472" s="49"/>
      <c r="G472" s="49"/>
    </row>
    <row r="473" spans="6:7" ht="15.75" customHeight="1" x14ac:dyDescent="0.25">
      <c r="F473" s="49"/>
      <c r="G473" s="49"/>
    </row>
    <row r="474" spans="6:7" ht="15.75" customHeight="1" x14ac:dyDescent="0.25">
      <c r="F474" s="49"/>
      <c r="G474" s="49"/>
    </row>
    <row r="475" spans="6:7" ht="15.75" customHeight="1" x14ac:dyDescent="0.25">
      <c r="F475" s="49"/>
      <c r="G475" s="49"/>
    </row>
    <row r="476" spans="6:7" ht="15.75" customHeight="1" x14ac:dyDescent="0.25">
      <c r="F476" s="49"/>
      <c r="G476" s="49"/>
    </row>
    <row r="477" spans="6:7" ht="15.75" customHeight="1" x14ac:dyDescent="0.25">
      <c r="F477" s="49"/>
      <c r="G477" s="49"/>
    </row>
    <row r="478" spans="6:7" ht="15.75" customHeight="1" x14ac:dyDescent="0.25">
      <c r="F478" s="49"/>
      <c r="G478" s="49"/>
    </row>
    <row r="479" spans="6:7" ht="15.75" customHeight="1" x14ac:dyDescent="0.25">
      <c r="F479" s="49"/>
      <c r="G479" s="49"/>
    </row>
    <row r="480" spans="6:7" ht="15.75" customHeight="1" x14ac:dyDescent="0.25">
      <c r="F480" s="49"/>
      <c r="G480" s="49"/>
    </row>
    <row r="481" spans="6:7" ht="15.75" customHeight="1" x14ac:dyDescent="0.25">
      <c r="F481" s="49"/>
      <c r="G481" s="49"/>
    </row>
    <row r="482" spans="6:7" ht="15.75" customHeight="1" x14ac:dyDescent="0.25">
      <c r="F482" s="49"/>
      <c r="G482" s="49"/>
    </row>
    <row r="483" spans="6:7" ht="15.75" customHeight="1" x14ac:dyDescent="0.25">
      <c r="F483" s="49"/>
      <c r="G483" s="49"/>
    </row>
    <row r="484" spans="6:7" ht="15.75" customHeight="1" x14ac:dyDescent="0.25">
      <c r="F484" s="49"/>
      <c r="G484" s="49"/>
    </row>
    <row r="485" spans="6:7" ht="15.75" customHeight="1" x14ac:dyDescent="0.25">
      <c r="F485" s="49"/>
      <c r="G485" s="49"/>
    </row>
    <row r="486" spans="6:7" ht="15.75" customHeight="1" x14ac:dyDescent="0.25">
      <c r="F486" s="49"/>
      <c r="G486" s="49"/>
    </row>
    <row r="487" spans="6:7" ht="15.75" customHeight="1" x14ac:dyDescent="0.25">
      <c r="F487" s="49"/>
      <c r="G487" s="49"/>
    </row>
    <row r="488" spans="6:7" ht="15.75" customHeight="1" x14ac:dyDescent="0.25">
      <c r="F488" s="49"/>
      <c r="G488" s="49"/>
    </row>
    <row r="489" spans="6:7" ht="15.75" customHeight="1" x14ac:dyDescent="0.25">
      <c r="F489" s="49"/>
      <c r="G489" s="49"/>
    </row>
    <row r="490" spans="6:7" ht="15.75" customHeight="1" x14ac:dyDescent="0.25">
      <c r="F490" s="49"/>
      <c r="G490" s="49"/>
    </row>
    <row r="491" spans="6:7" ht="15.75" customHeight="1" x14ac:dyDescent="0.25">
      <c r="F491" s="49"/>
      <c r="G491" s="49"/>
    </row>
    <row r="492" spans="6:7" ht="15.75" customHeight="1" x14ac:dyDescent="0.25">
      <c r="F492" s="49"/>
      <c r="G492" s="49"/>
    </row>
    <row r="493" spans="6:7" ht="15.75" customHeight="1" x14ac:dyDescent="0.25">
      <c r="F493" s="49"/>
      <c r="G493" s="49"/>
    </row>
    <row r="494" spans="6:7" ht="15.75" customHeight="1" x14ac:dyDescent="0.25">
      <c r="F494" s="49"/>
      <c r="G494" s="49"/>
    </row>
    <row r="495" spans="6:7" ht="15.75" customHeight="1" x14ac:dyDescent="0.25">
      <c r="F495" s="49"/>
      <c r="G495" s="49"/>
    </row>
    <row r="496" spans="6:7" ht="15.75" customHeight="1" x14ac:dyDescent="0.25">
      <c r="F496" s="49"/>
      <c r="G496" s="49"/>
    </row>
    <row r="497" spans="6:7" ht="15.75" customHeight="1" x14ac:dyDescent="0.25">
      <c r="F497" s="49"/>
      <c r="G497" s="49"/>
    </row>
    <row r="498" spans="6:7" ht="15.75" customHeight="1" x14ac:dyDescent="0.25">
      <c r="F498" s="49"/>
      <c r="G498" s="49"/>
    </row>
    <row r="499" spans="6:7" ht="15.75" customHeight="1" x14ac:dyDescent="0.25">
      <c r="F499" s="49"/>
      <c r="G499" s="49"/>
    </row>
    <row r="500" spans="6:7" ht="15.75" customHeight="1" x14ac:dyDescent="0.25">
      <c r="F500" s="49"/>
      <c r="G500" s="49"/>
    </row>
    <row r="501" spans="6:7" ht="15.75" customHeight="1" x14ac:dyDescent="0.25">
      <c r="F501" s="49"/>
      <c r="G501" s="49"/>
    </row>
    <row r="502" spans="6:7" ht="15.75" customHeight="1" x14ac:dyDescent="0.25">
      <c r="F502" s="49"/>
      <c r="G502" s="49"/>
    </row>
    <row r="503" spans="6:7" ht="15.75" customHeight="1" x14ac:dyDescent="0.25">
      <c r="F503" s="49"/>
      <c r="G503" s="49"/>
    </row>
    <row r="504" spans="6:7" ht="15.75" customHeight="1" x14ac:dyDescent="0.25">
      <c r="F504" s="49"/>
      <c r="G504" s="49"/>
    </row>
    <row r="505" spans="6:7" ht="15.75" customHeight="1" x14ac:dyDescent="0.25">
      <c r="F505" s="49"/>
      <c r="G505" s="49"/>
    </row>
    <row r="506" spans="6:7" ht="15.75" customHeight="1" x14ac:dyDescent="0.25">
      <c r="F506" s="49"/>
      <c r="G506" s="49"/>
    </row>
    <row r="507" spans="6:7" ht="15.75" customHeight="1" x14ac:dyDescent="0.25">
      <c r="F507" s="49"/>
      <c r="G507" s="49"/>
    </row>
    <row r="508" spans="6:7" ht="15.75" customHeight="1" x14ac:dyDescent="0.25">
      <c r="F508" s="49"/>
      <c r="G508" s="49"/>
    </row>
    <row r="509" spans="6:7" ht="15.75" customHeight="1" x14ac:dyDescent="0.25">
      <c r="F509" s="49"/>
      <c r="G509" s="49"/>
    </row>
    <row r="510" spans="6:7" ht="15.75" customHeight="1" x14ac:dyDescent="0.25">
      <c r="F510" s="49"/>
      <c r="G510" s="49"/>
    </row>
    <row r="511" spans="6:7" ht="15.75" customHeight="1" x14ac:dyDescent="0.25">
      <c r="F511" s="49"/>
      <c r="G511" s="49"/>
    </row>
    <row r="512" spans="6:7" ht="15.75" customHeight="1" x14ac:dyDescent="0.25">
      <c r="F512" s="49"/>
      <c r="G512" s="49"/>
    </row>
    <row r="513" spans="6:7" ht="15.75" customHeight="1" x14ac:dyDescent="0.25">
      <c r="F513" s="49"/>
      <c r="G513" s="49"/>
    </row>
    <row r="514" spans="6:7" ht="15.75" customHeight="1" x14ac:dyDescent="0.25">
      <c r="F514" s="49"/>
      <c r="G514" s="49"/>
    </row>
    <row r="515" spans="6:7" ht="15.75" customHeight="1" x14ac:dyDescent="0.25">
      <c r="F515" s="49"/>
      <c r="G515" s="49"/>
    </row>
    <row r="516" spans="6:7" ht="15.75" customHeight="1" x14ac:dyDescent="0.25">
      <c r="F516" s="49"/>
      <c r="G516" s="49"/>
    </row>
    <row r="517" spans="6:7" ht="15.75" customHeight="1" x14ac:dyDescent="0.25">
      <c r="F517" s="49"/>
      <c r="G517" s="49"/>
    </row>
    <row r="518" spans="6:7" ht="15.75" customHeight="1" x14ac:dyDescent="0.25">
      <c r="F518" s="49"/>
      <c r="G518" s="49"/>
    </row>
    <row r="519" spans="6:7" ht="15.75" customHeight="1" x14ac:dyDescent="0.25">
      <c r="F519" s="49"/>
      <c r="G519" s="49"/>
    </row>
    <row r="520" spans="6:7" ht="15.75" customHeight="1" x14ac:dyDescent="0.25">
      <c r="F520" s="49"/>
      <c r="G520" s="49"/>
    </row>
    <row r="521" spans="6:7" ht="15.75" customHeight="1" x14ac:dyDescent="0.25">
      <c r="F521" s="49"/>
      <c r="G521" s="49"/>
    </row>
    <row r="522" spans="6:7" ht="15.75" customHeight="1" x14ac:dyDescent="0.25">
      <c r="F522" s="49"/>
      <c r="G522" s="49"/>
    </row>
    <row r="523" spans="6:7" ht="15.75" customHeight="1" x14ac:dyDescent="0.25">
      <c r="F523" s="49"/>
      <c r="G523" s="49"/>
    </row>
    <row r="524" spans="6:7" ht="15.75" customHeight="1" x14ac:dyDescent="0.25">
      <c r="F524" s="49"/>
      <c r="G524" s="49"/>
    </row>
    <row r="525" spans="6:7" ht="15.75" customHeight="1" x14ac:dyDescent="0.25">
      <c r="F525" s="49"/>
      <c r="G525" s="49"/>
    </row>
    <row r="526" spans="6:7" ht="15.75" customHeight="1" x14ac:dyDescent="0.25">
      <c r="F526" s="49"/>
      <c r="G526" s="49"/>
    </row>
    <row r="527" spans="6:7" ht="15.75" customHeight="1" x14ac:dyDescent="0.25">
      <c r="F527" s="49"/>
      <c r="G527" s="49"/>
    </row>
    <row r="528" spans="6:7" ht="15.75" customHeight="1" x14ac:dyDescent="0.25">
      <c r="F528" s="49"/>
      <c r="G528" s="49"/>
    </row>
    <row r="529" spans="6:7" ht="15.75" customHeight="1" x14ac:dyDescent="0.25">
      <c r="F529" s="49"/>
      <c r="G529" s="49"/>
    </row>
    <row r="530" spans="6:7" ht="15.75" customHeight="1" x14ac:dyDescent="0.25">
      <c r="F530" s="49"/>
      <c r="G530" s="49"/>
    </row>
    <row r="531" spans="6:7" ht="15.75" customHeight="1" x14ac:dyDescent="0.25">
      <c r="F531" s="49"/>
      <c r="G531" s="49"/>
    </row>
    <row r="532" spans="6:7" ht="15.75" customHeight="1" x14ac:dyDescent="0.25">
      <c r="F532" s="49"/>
      <c r="G532" s="49"/>
    </row>
    <row r="533" spans="6:7" ht="15.75" customHeight="1" x14ac:dyDescent="0.25">
      <c r="F533" s="49"/>
      <c r="G533" s="49"/>
    </row>
    <row r="534" spans="6:7" ht="15.75" customHeight="1" x14ac:dyDescent="0.25">
      <c r="F534" s="49"/>
      <c r="G534" s="49"/>
    </row>
    <row r="535" spans="6:7" ht="15.75" customHeight="1" x14ac:dyDescent="0.25">
      <c r="F535" s="49"/>
      <c r="G535" s="49"/>
    </row>
    <row r="536" spans="6:7" ht="15.75" customHeight="1" x14ac:dyDescent="0.25">
      <c r="F536" s="49"/>
      <c r="G536" s="49"/>
    </row>
    <row r="537" spans="6:7" ht="15.75" customHeight="1" x14ac:dyDescent="0.25">
      <c r="F537" s="49"/>
      <c r="G537" s="49"/>
    </row>
    <row r="538" spans="6:7" ht="15.75" customHeight="1" x14ac:dyDescent="0.25">
      <c r="F538" s="49"/>
      <c r="G538" s="49"/>
    </row>
    <row r="539" spans="6:7" ht="15.75" customHeight="1" x14ac:dyDescent="0.25">
      <c r="F539" s="49"/>
      <c r="G539" s="49"/>
    </row>
    <row r="540" spans="6:7" ht="15.75" customHeight="1" x14ac:dyDescent="0.25">
      <c r="F540" s="49"/>
      <c r="G540" s="49"/>
    </row>
    <row r="541" spans="6:7" ht="15.75" customHeight="1" x14ac:dyDescent="0.25">
      <c r="F541" s="49"/>
      <c r="G541" s="49"/>
    </row>
    <row r="542" spans="6:7" ht="15.75" customHeight="1" x14ac:dyDescent="0.25">
      <c r="F542" s="49"/>
      <c r="G542" s="49"/>
    </row>
    <row r="543" spans="6:7" ht="15.75" customHeight="1" x14ac:dyDescent="0.25">
      <c r="F543" s="49"/>
      <c r="G543" s="49"/>
    </row>
    <row r="544" spans="6:7" ht="15.75" customHeight="1" x14ac:dyDescent="0.25">
      <c r="F544" s="49"/>
      <c r="G544" s="49"/>
    </row>
    <row r="545" spans="6:7" ht="15.75" customHeight="1" x14ac:dyDescent="0.25">
      <c r="F545" s="49"/>
      <c r="G545" s="49"/>
    </row>
    <row r="546" spans="6:7" ht="15.75" customHeight="1" x14ac:dyDescent="0.25">
      <c r="F546" s="49"/>
      <c r="G546" s="49"/>
    </row>
    <row r="547" spans="6:7" ht="15.75" customHeight="1" x14ac:dyDescent="0.25">
      <c r="F547" s="49"/>
      <c r="G547" s="49"/>
    </row>
    <row r="548" spans="6:7" ht="15.75" customHeight="1" x14ac:dyDescent="0.25">
      <c r="F548" s="49"/>
      <c r="G548" s="49"/>
    </row>
    <row r="549" spans="6:7" ht="15.75" customHeight="1" x14ac:dyDescent="0.25">
      <c r="F549" s="49"/>
      <c r="G549" s="49"/>
    </row>
    <row r="550" spans="6:7" ht="15.75" customHeight="1" x14ac:dyDescent="0.25">
      <c r="F550" s="49"/>
      <c r="G550" s="49"/>
    </row>
    <row r="551" spans="6:7" ht="15.75" customHeight="1" x14ac:dyDescent="0.25">
      <c r="F551" s="49"/>
      <c r="G551" s="49"/>
    </row>
    <row r="552" spans="6:7" ht="15.75" customHeight="1" x14ac:dyDescent="0.25">
      <c r="F552" s="49"/>
      <c r="G552" s="49"/>
    </row>
    <row r="553" spans="6:7" ht="15.75" customHeight="1" x14ac:dyDescent="0.25">
      <c r="F553" s="49"/>
      <c r="G553" s="49"/>
    </row>
    <row r="554" spans="6:7" ht="15.75" customHeight="1" x14ac:dyDescent="0.25">
      <c r="F554" s="49"/>
      <c r="G554" s="49"/>
    </row>
    <row r="555" spans="6:7" ht="15.75" customHeight="1" x14ac:dyDescent="0.25">
      <c r="F555" s="49"/>
      <c r="G555" s="49"/>
    </row>
    <row r="556" spans="6:7" ht="15.75" customHeight="1" x14ac:dyDescent="0.25">
      <c r="F556" s="49"/>
      <c r="G556" s="49"/>
    </row>
    <row r="557" spans="6:7" ht="15.75" customHeight="1" x14ac:dyDescent="0.25">
      <c r="F557" s="49"/>
      <c r="G557" s="49"/>
    </row>
    <row r="558" spans="6:7" ht="15.75" customHeight="1" x14ac:dyDescent="0.25">
      <c r="F558" s="49"/>
      <c r="G558" s="49"/>
    </row>
    <row r="559" spans="6:7" ht="15.75" customHeight="1" x14ac:dyDescent="0.25">
      <c r="F559" s="49"/>
      <c r="G559" s="49"/>
    </row>
    <row r="560" spans="6:7" ht="15.75" customHeight="1" x14ac:dyDescent="0.25">
      <c r="F560" s="49"/>
      <c r="G560" s="49"/>
    </row>
    <row r="561" spans="6:7" ht="15.75" customHeight="1" x14ac:dyDescent="0.25">
      <c r="F561" s="49"/>
      <c r="G561" s="49"/>
    </row>
    <row r="562" spans="6:7" ht="15.75" customHeight="1" x14ac:dyDescent="0.25">
      <c r="F562" s="49"/>
      <c r="G562" s="49"/>
    </row>
    <row r="563" spans="6:7" ht="15.75" customHeight="1" x14ac:dyDescent="0.25">
      <c r="F563" s="49"/>
      <c r="G563" s="49"/>
    </row>
    <row r="564" spans="6:7" ht="15.75" customHeight="1" x14ac:dyDescent="0.25">
      <c r="F564" s="49"/>
      <c r="G564" s="49"/>
    </row>
    <row r="565" spans="6:7" ht="15.75" customHeight="1" x14ac:dyDescent="0.25">
      <c r="F565" s="49"/>
      <c r="G565" s="49"/>
    </row>
    <row r="566" spans="6:7" ht="15.75" customHeight="1" x14ac:dyDescent="0.25">
      <c r="F566" s="49"/>
      <c r="G566" s="49"/>
    </row>
    <row r="567" spans="6:7" ht="15.75" customHeight="1" x14ac:dyDescent="0.25">
      <c r="F567" s="49"/>
      <c r="G567" s="49"/>
    </row>
    <row r="568" spans="6:7" ht="15.75" customHeight="1" x14ac:dyDescent="0.25">
      <c r="F568" s="49"/>
      <c r="G568" s="49"/>
    </row>
    <row r="569" spans="6:7" ht="15.75" customHeight="1" x14ac:dyDescent="0.25">
      <c r="F569" s="49"/>
      <c r="G569" s="49"/>
    </row>
    <row r="570" spans="6:7" ht="15.75" customHeight="1" x14ac:dyDescent="0.25">
      <c r="F570" s="49"/>
      <c r="G570" s="49"/>
    </row>
    <row r="571" spans="6:7" ht="15.75" customHeight="1" x14ac:dyDescent="0.25">
      <c r="F571" s="49"/>
      <c r="G571" s="49"/>
    </row>
    <row r="572" spans="6:7" ht="15.75" customHeight="1" x14ac:dyDescent="0.25">
      <c r="F572" s="49"/>
      <c r="G572" s="49"/>
    </row>
    <row r="573" spans="6:7" ht="15.75" customHeight="1" x14ac:dyDescent="0.25">
      <c r="F573" s="49"/>
      <c r="G573" s="49"/>
    </row>
    <row r="574" spans="6:7" ht="15.75" customHeight="1" x14ac:dyDescent="0.25">
      <c r="F574" s="49"/>
      <c r="G574" s="49"/>
    </row>
    <row r="575" spans="6:7" ht="15.75" customHeight="1" x14ac:dyDescent="0.25">
      <c r="F575" s="49"/>
      <c r="G575" s="49"/>
    </row>
    <row r="576" spans="6:7" ht="15.75" customHeight="1" x14ac:dyDescent="0.25">
      <c r="F576" s="49"/>
      <c r="G576" s="49"/>
    </row>
    <row r="577" spans="6:7" ht="15.75" customHeight="1" x14ac:dyDescent="0.25">
      <c r="F577" s="49"/>
      <c r="G577" s="49"/>
    </row>
    <row r="578" spans="6:7" ht="15.75" customHeight="1" x14ac:dyDescent="0.25">
      <c r="F578" s="49"/>
      <c r="G578" s="49"/>
    </row>
    <row r="579" spans="6:7" ht="15.75" customHeight="1" x14ac:dyDescent="0.25">
      <c r="F579" s="49"/>
      <c r="G579" s="49"/>
    </row>
    <row r="580" spans="6:7" ht="15.75" customHeight="1" x14ac:dyDescent="0.25">
      <c r="F580" s="49"/>
      <c r="G580" s="49"/>
    </row>
    <row r="581" spans="6:7" ht="15.75" customHeight="1" x14ac:dyDescent="0.25">
      <c r="F581" s="49"/>
      <c r="G581" s="49"/>
    </row>
    <row r="582" spans="6:7" ht="15.75" customHeight="1" x14ac:dyDescent="0.25">
      <c r="F582" s="49"/>
      <c r="G582" s="49"/>
    </row>
    <row r="583" spans="6:7" ht="15.75" customHeight="1" x14ac:dyDescent="0.25">
      <c r="F583" s="49"/>
      <c r="G583" s="49"/>
    </row>
    <row r="584" spans="6:7" ht="15.75" customHeight="1" x14ac:dyDescent="0.25">
      <c r="F584" s="49"/>
      <c r="G584" s="49"/>
    </row>
    <row r="585" spans="6:7" ht="15.75" customHeight="1" x14ac:dyDescent="0.25">
      <c r="F585" s="49"/>
      <c r="G585" s="49"/>
    </row>
    <row r="586" spans="6:7" ht="15.75" customHeight="1" x14ac:dyDescent="0.25">
      <c r="F586" s="49"/>
      <c r="G586" s="49"/>
    </row>
    <row r="587" spans="6:7" ht="15.75" customHeight="1" x14ac:dyDescent="0.25">
      <c r="F587" s="49"/>
      <c r="G587" s="49"/>
    </row>
    <row r="588" spans="6:7" ht="15.75" customHeight="1" x14ac:dyDescent="0.25">
      <c r="F588" s="49"/>
      <c r="G588" s="49"/>
    </row>
    <row r="589" spans="6:7" ht="15.75" customHeight="1" x14ac:dyDescent="0.25">
      <c r="F589" s="49"/>
      <c r="G589" s="49"/>
    </row>
    <row r="590" spans="6:7" ht="15.75" customHeight="1" x14ac:dyDescent="0.25">
      <c r="F590" s="49"/>
      <c r="G590" s="49"/>
    </row>
    <row r="591" spans="6:7" ht="15.75" customHeight="1" x14ac:dyDescent="0.25">
      <c r="F591" s="49"/>
      <c r="G591" s="49"/>
    </row>
    <row r="592" spans="6:7" ht="15.75" customHeight="1" x14ac:dyDescent="0.25">
      <c r="F592" s="49"/>
      <c r="G592" s="49"/>
    </row>
    <row r="593" spans="6:7" ht="15.75" customHeight="1" x14ac:dyDescent="0.25">
      <c r="F593" s="49"/>
      <c r="G593" s="49"/>
    </row>
    <row r="594" spans="6:7" ht="15.75" customHeight="1" x14ac:dyDescent="0.25">
      <c r="F594" s="49"/>
      <c r="G594" s="49"/>
    </row>
    <row r="595" spans="6:7" ht="15.75" customHeight="1" x14ac:dyDescent="0.25">
      <c r="F595" s="49"/>
      <c r="G595" s="49"/>
    </row>
    <row r="596" spans="6:7" ht="15.75" customHeight="1" x14ac:dyDescent="0.25">
      <c r="F596" s="49"/>
      <c r="G596" s="49"/>
    </row>
    <row r="597" spans="6:7" ht="15.75" customHeight="1" x14ac:dyDescent="0.25">
      <c r="F597" s="49"/>
      <c r="G597" s="49"/>
    </row>
    <row r="598" spans="6:7" ht="15.75" customHeight="1" x14ac:dyDescent="0.25">
      <c r="F598" s="49"/>
      <c r="G598" s="49"/>
    </row>
    <row r="599" spans="6:7" ht="15.75" customHeight="1" x14ac:dyDescent="0.25">
      <c r="F599" s="49"/>
      <c r="G599" s="49"/>
    </row>
    <row r="600" spans="6:7" ht="15.75" customHeight="1" x14ac:dyDescent="0.25">
      <c r="F600" s="49"/>
      <c r="G600" s="49"/>
    </row>
    <row r="601" spans="6:7" ht="15.75" customHeight="1" x14ac:dyDescent="0.25">
      <c r="F601" s="49"/>
      <c r="G601" s="49"/>
    </row>
    <row r="602" spans="6:7" ht="15.75" customHeight="1" x14ac:dyDescent="0.25">
      <c r="F602" s="49"/>
      <c r="G602" s="49"/>
    </row>
    <row r="603" spans="6:7" ht="15.75" customHeight="1" x14ac:dyDescent="0.25">
      <c r="F603" s="49"/>
      <c r="G603" s="49"/>
    </row>
    <row r="604" spans="6:7" ht="15.75" customHeight="1" x14ac:dyDescent="0.25">
      <c r="F604" s="49"/>
      <c r="G604" s="49"/>
    </row>
    <row r="605" spans="6:7" ht="15.75" customHeight="1" x14ac:dyDescent="0.25">
      <c r="F605" s="49"/>
      <c r="G605" s="49"/>
    </row>
    <row r="606" spans="6:7" ht="15.75" customHeight="1" x14ac:dyDescent="0.25">
      <c r="F606" s="49"/>
      <c r="G606" s="49"/>
    </row>
    <row r="607" spans="6:7" ht="15.75" customHeight="1" x14ac:dyDescent="0.25">
      <c r="F607" s="49"/>
      <c r="G607" s="49"/>
    </row>
    <row r="608" spans="6:7" ht="15.75" customHeight="1" x14ac:dyDescent="0.25">
      <c r="F608" s="49"/>
      <c r="G608" s="49"/>
    </row>
    <row r="609" spans="6:7" ht="15.75" customHeight="1" x14ac:dyDescent="0.25">
      <c r="F609" s="49"/>
      <c r="G609" s="49"/>
    </row>
    <row r="610" spans="6:7" ht="15.75" customHeight="1" x14ac:dyDescent="0.25">
      <c r="F610" s="49"/>
      <c r="G610" s="49"/>
    </row>
    <row r="611" spans="6:7" ht="15.75" customHeight="1" x14ac:dyDescent="0.25">
      <c r="F611" s="49"/>
      <c r="G611" s="49"/>
    </row>
    <row r="612" spans="6:7" ht="15.75" customHeight="1" x14ac:dyDescent="0.25">
      <c r="F612" s="49"/>
      <c r="G612" s="49"/>
    </row>
    <row r="613" spans="6:7" ht="15.75" customHeight="1" x14ac:dyDescent="0.25">
      <c r="F613" s="49"/>
      <c r="G613" s="49"/>
    </row>
    <row r="614" spans="6:7" ht="15.75" customHeight="1" x14ac:dyDescent="0.25">
      <c r="F614" s="49"/>
      <c r="G614" s="49"/>
    </row>
    <row r="615" spans="6:7" ht="15.75" customHeight="1" x14ac:dyDescent="0.25">
      <c r="F615" s="49"/>
      <c r="G615" s="49"/>
    </row>
    <row r="616" spans="6:7" ht="15.75" customHeight="1" x14ac:dyDescent="0.25">
      <c r="F616" s="49"/>
      <c r="G616" s="49"/>
    </row>
    <row r="617" spans="6:7" ht="15.75" customHeight="1" x14ac:dyDescent="0.25">
      <c r="F617" s="49"/>
      <c r="G617" s="49"/>
    </row>
    <row r="618" spans="6:7" ht="15.75" customHeight="1" x14ac:dyDescent="0.25">
      <c r="F618" s="49"/>
      <c r="G618" s="49"/>
    </row>
    <row r="619" spans="6:7" ht="15.75" customHeight="1" x14ac:dyDescent="0.25">
      <c r="F619" s="49"/>
      <c r="G619" s="49"/>
    </row>
    <row r="620" spans="6:7" ht="15.75" customHeight="1" x14ac:dyDescent="0.25">
      <c r="F620" s="49"/>
      <c r="G620" s="49"/>
    </row>
    <row r="621" spans="6:7" ht="15.75" customHeight="1" x14ac:dyDescent="0.25">
      <c r="F621" s="49"/>
      <c r="G621" s="49"/>
    </row>
    <row r="622" spans="6:7" ht="15.75" customHeight="1" x14ac:dyDescent="0.25">
      <c r="F622" s="49"/>
      <c r="G622" s="49"/>
    </row>
    <row r="623" spans="6:7" ht="15.75" customHeight="1" x14ac:dyDescent="0.25">
      <c r="F623" s="49"/>
      <c r="G623" s="49"/>
    </row>
    <row r="624" spans="6:7" ht="15.75" customHeight="1" x14ac:dyDescent="0.25">
      <c r="F624" s="49"/>
      <c r="G624" s="49"/>
    </row>
    <row r="625" spans="6:7" ht="15.75" customHeight="1" x14ac:dyDescent="0.25">
      <c r="F625" s="49"/>
      <c r="G625" s="49"/>
    </row>
    <row r="626" spans="6:7" ht="15.75" customHeight="1" x14ac:dyDescent="0.25">
      <c r="F626" s="49"/>
      <c r="G626" s="49"/>
    </row>
    <row r="627" spans="6:7" ht="15.75" customHeight="1" x14ac:dyDescent="0.25">
      <c r="F627" s="49"/>
      <c r="G627" s="49"/>
    </row>
    <row r="628" spans="6:7" ht="15.75" customHeight="1" x14ac:dyDescent="0.25">
      <c r="F628" s="49"/>
      <c r="G628" s="49"/>
    </row>
    <row r="629" spans="6:7" ht="15.75" customHeight="1" x14ac:dyDescent="0.25">
      <c r="F629" s="49"/>
      <c r="G629" s="49"/>
    </row>
    <row r="630" spans="6:7" ht="15.75" customHeight="1" x14ac:dyDescent="0.25">
      <c r="F630" s="49"/>
      <c r="G630" s="49"/>
    </row>
    <row r="631" spans="6:7" ht="15.75" customHeight="1" x14ac:dyDescent="0.25">
      <c r="F631" s="49"/>
      <c r="G631" s="49"/>
    </row>
    <row r="632" spans="6:7" ht="15.75" customHeight="1" x14ac:dyDescent="0.25">
      <c r="F632" s="49"/>
      <c r="G632" s="49"/>
    </row>
    <row r="633" spans="6:7" ht="15.75" customHeight="1" x14ac:dyDescent="0.25">
      <c r="F633" s="49"/>
      <c r="G633" s="49"/>
    </row>
    <row r="634" spans="6:7" ht="15.75" customHeight="1" x14ac:dyDescent="0.25">
      <c r="F634" s="49"/>
      <c r="G634" s="49"/>
    </row>
    <row r="635" spans="6:7" ht="15.75" customHeight="1" x14ac:dyDescent="0.25">
      <c r="F635" s="49"/>
      <c r="G635" s="49"/>
    </row>
    <row r="636" spans="6:7" ht="15.75" customHeight="1" x14ac:dyDescent="0.25">
      <c r="F636" s="49"/>
      <c r="G636" s="49"/>
    </row>
    <row r="637" spans="6:7" ht="15.75" customHeight="1" x14ac:dyDescent="0.25">
      <c r="F637" s="49"/>
      <c r="G637" s="49"/>
    </row>
    <row r="638" spans="6:7" ht="15.75" customHeight="1" x14ac:dyDescent="0.25">
      <c r="F638" s="49"/>
      <c r="G638" s="49"/>
    </row>
    <row r="639" spans="6:7" ht="15.75" customHeight="1" x14ac:dyDescent="0.25">
      <c r="F639" s="49"/>
      <c r="G639" s="49"/>
    </row>
    <row r="640" spans="6:7" ht="15.75" customHeight="1" x14ac:dyDescent="0.25">
      <c r="F640" s="49"/>
      <c r="G640" s="49"/>
    </row>
    <row r="641" spans="6:7" ht="15.75" customHeight="1" x14ac:dyDescent="0.25">
      <c r="F641" s="49"/>
      <c r="G641" s="49"/>
    </row>
    <row r="642" spans="6:7" ht="15.75" customHeight="1" x14ac:dyDescent="0.25">
      <c r="F642" s="49"/>
      <c r="G642" s="49"/>
    </row>
    <row r="643" spans="6:7" ht="15.75" customHeight="1" x14ac:dyDescent="0.25">
      <c r="F643" s="49"/>
      <c r="G643" s="49"/>
    </row>
    <row r="644" spans="6:7" ht="15.75" customHeight="1" x14ac:dyDescent="0.25">
      <c r="F644" s="49"/>
      <c r="G644" s="49"/>
    </row>
    <row r="645" spans="6:7" ht="15.75" customHeight="1" x14ac:dyDescent="0.25">
      <c r="F645" s="49"/>
      <c r="G645" s="49"/>
    </row>
    <row r="646" spans="6:7" ht="15.75" customHeight="1" x14ac:dyDescent="0.25">
      <c r="F646" s="49"/>
      <c r="G646" s="49"/>
    </row>
    <row r="647" spans="6:7" ht="15.75" customHeight="1" x14ac:dyDescent="0.25">
      <c r="F647" s="49"/>
      <c r="G647" s="49"/>
    </row>
    <row r="648" spans="6:7" ht="15.75" customHeight="1" x14ac:dyDescent="0.25">
      <c r="F648" s="49"/>
      <c r="G648" s="49"/>
    </row>
    <row r="649" spans="6:7" ht="15.75" customHeight="1" x14ac:dyDescent="0.25">
      <c r="F649" s="49"/>
      <c r="G649" s="49"/>
    </row>
    <row r="650" spans="6:7" ht="15.75" customHeight="1" x14ac:dyDescent="0.25">
      <c r="F650" s="49"/>
      <c r="G650" s="49"/>
    </row>
    <row r="651" spans="6:7" ht="15.75" customHeight="1" x14ac:dyDescent="0.25">
      <c r="F651" s="49"/>
      <c r="G651" s="49"/>
    </row>
    <row r="652" spans="6:7" ht="15.75" customHeight="1" x14ac:dyDescent="0.25">
      <c r="F652" s="49"/>
      <c r="G652" s="49"/>
    </row>
    <row r="653" spans="6:7" ht="15.75" customHeight="1" x14ac:dyDescent="0.25">
      <c r="F653" s="49"/>
      <c r="G653" s="49"/>
    </row>
    <row r="654" spans="6:7" ht="15.75" customHeight="1" x14ac:dyDescent="0.25">
      <c r="F654" s="49"/>
      <c r="G654" s="49"/>
    </row>
    <row r="655" spans="6:7" ht="15.75" customHeight="1" x14ac:dyDescent="0.25">
      <c r="F655" s="49"/>
      <c r="G655" s="49"/>
    </row>
    <row r="656" spans="6:7" ht="15.75" customHeight="1" x14ac:dyDescent="0.25">
      <c r="F656" s="49"/>
      <c r="G656" s="49"/>
    </row>
    <row r="657" spans="6:7" ht="15.75" customHeight="1" x14ac:dyDescent="0.25">
      <c r="F657" s="49"/>
      <c r="G657" s="49"/>
    </row>
    <row r="658" spans="6:7" ht="15.75" customHeight="1" x14ac:dyDescent="0.25">
      <c r="F658" s="49"/>
      <c r="G658" s="49"/>
    </row>
    <row r="659" spans="6:7" ht="15.75" customHeight="1" x14ac:dyDescent="0.25">
      <c r="F659" s="49"/>
      <c r="G659" s="49"/>
    </row>
    <row r="660" spans="6:7" ht="15.75" customHeight="1" x14ac:dyDescent="0.25">
      <c r="F660" s="49"/>
      <c r="G660" s="49"/>
    </row>
    <row r="661" spans="6:7" ht="15.75" customHeight="1" x14ac:dyDescent="0.25">
      <c r="F661" s="49"/>
      <c r="G661" s="49"/>
    </row>
    <row r="662" spans="6:7" ht="15.75" customHeight="1" x14ac:dyDescent="0.25">
      <c r="F662" s="49"/>
      <c r="G662" s="49"/>
    </row>
    <row r="663" spans="6:7" ht="15.75" customHeight="1" x14ac:dyDescent="0.25">
      <c r="F663" s="49"/>
      <c r="G663" s="49"/>
    </row>
    <row r="664" spans="6:7" ht="15.75" customHeight="1" x14ac:dyDescent="0.25">
      <c r="F664" s="49"/>
      <c r="G664" s="49"/>
    </row>
    <row r="665" spans="6:7" ht="15.75" customHeight="1" x14ac:dyDescent="0.25">
      <c r="F665" s="49"/>
      <c r="G665" s="49"/>
    </row>
    <row r="666" spans="6:7" ht="15.75" customHeight="1" x14ac:dyDescent="0.25">
      <c r="F666" s="49"/>
      <c r="G666" s="49"/>
    </row>
    <row r="667" spans="6:7" ht="15.75" customHeight="1" x14ac:dyDescent="0.25">
      <c r="F667" s="49"/>
      <c r="G667" s="49"/>
    </row>
    <row r="668" spans="6:7" ht="15.75" customHeight="1" x14ac:dyDescent="0.25">
      <c r="F668" s="49"/>
      <c r="G668" s="49"/>
    </row>
    <row r="669" spans="6:7" ht="15.75" customHeight="1" x14ac:dyDescent="0.25">
      <c r="F669" s="49"/>
      <c r="G669" s="49"/>
    </row>
    <row r="670" spans="6:7" ht="15.75" customHeight="1" x14ac:dyDescent="0.25">
      <c r="F670" s="49"/>
      <c r="G670" s="49"/>
    </row>
    <row r="671" spans="6:7" ht="15.75" customHeight="1" x14ac:dyDescent="0.25">
      <c r="F671" s="49"/>
      <c r="G671" s="49"/>
    </row>
    <row r="672" spans="6:7" ht="15.75" customHeight="1" x14ac:dyDescent="0.25">
      <c r="F672" s="49"/>
      <c r="G672" s="49"/>
    </row>
    <row r="673" spans="6:7" ht="15.75" customHeight="1" x14ac:dyDescent="0.25">
      <c r="F673" s="49"/>
      <c r="G673" s="49"/>
    </row>
    <row r="674" spans="6:7" ht="15.75" customHeight="1" x14ac:dyDescent="0.25">
      <c r="F674" s="49"/>
      <c r="G674" s="49"/>
    </row>
    <row r="675" spans="6:7" ht="15.75" customHeight="1" x14ac:dyDescent="0.25">
      <c r="F675" s="49"/>
      <c r="G675" s="49"/>
    </row>
    <row r="676" spans="6:7" ht="15.75" customHeight="1" x14ac:dyDescent="0.25">
      <c r="F676" s="49"/>
      <c r="G676" s="49"/>
    </row>
    <row r="677" spans="6:7" ht="15.75" customHeight="1" x14ac:dyDescent="0.25">
      <c r="F677" s="49"/>
      <c r="G677" s="49"/>
    </row>
    <row r="678" spans="6:7" ht="15.75" customHeight="1" x14ac:dyDescent="0.25">
      <c r="F678" s="49"/>
      <c r="G678" s="49"/>
    </row>
    <row r="679" spans="6:7" ht="15.75" customHeight="1" x14ac:dyDescent="0.25">
      <c r="F679" s="49"/>
      <c r="G679" s="49"/>
    </row>
    <row r="680" spans="6:7" ht="15.75" customHeight="1" x14ac:dyDescent="0.25">
      <c r="F680" s="49"/>
      <c r="G680" s="49"/>
    </row>
    <row r="681" spans="6:7" ht="15.75" customHeight="1" x14ac:dyDescent="0.25">
      <c r="F681" s="49"/>
      <c r="G681" s="49"/>
    </row>
    <row r="682" spans="6:7" ht="15.75" customHeight="1" x14ac:dyDescent="0.25">
      <c r="F682" s="49"/>
      <c r="G682" s="49"/>
    </row>
    <row r="683" spans="6:7" ht="15.75" customHeight="1" x14ac:dyDescent="0.25">
      <c r="F683" s="49"/>
      <c r="G683" s="49"/>
    </row>
    <row r="684" spans="6:7" ht="15.75" customHeight="1" x14ac:dyDescent="0.25">
      <c r="F684" s="49"/>
      <c r="G684" s="49"/>
    </row>
    <row r="685" spans="6:7" ht="15.75" customHeight="1" x14ac:dyDescent="0.25">
      <c r="F685" s="49"/>
      <c r="G685" s="49"/>
    </row>
    <row r="686" spans="6:7" ht="15.75" customHeight="1" x14ac:dyDescent="0.25">
      <c r="F686" s="49"/>
      <c r="G686" s="49"/>
    </row>
    <row r="687" spans="6:7" ht="15.75" customHeight="1" x14ac:dyDescent="0.25">
      <c r="F687" s="49"/>
      <c r="G687" s="49"/>
    </row>
    <row r="688" spans="6:7" ht="15.75" customHeight="1" x14ac:dyDescent="0.25">
      <c r="F688" s="49"/>
      <c r="G688" s="49"/>
    </row>
    <row r="689" spans="6:7" ht="15.75" customHeight="1" x14ac:dyDescent="0.25">
      <c r="F689" s="49"/>
      <c r="G689" s="49"/>
    </row>
    <row r="690" spans="6:7" ht="15.75" customHeight="1" x14ac:dyDescent="0.25">
      <c r="F690" s="49"/>
      <c r="G690" s="49"/>
    </row>
    <row r="691" spans="6:7" ht="15.75" customHeight="1" x14ac:dyDescent="0.25">
      <c r="F691" s="49"/>
      <c r="G691" s="49"/>
    </row>
    <row r="692" spans="6:7" ht="15.75" customHeight="1" x14ac:dyDescent="0.25">
      <c r="F692" s="49"/>
      <c r="G692" s="49"/>
    </row>
    <row r="693" spans="6:7" ht="15.75" customHeight="1" x14ac:dyDescent="0.25">
      <c r="F693" s="49"/>
      <c r="G693" s="49"/>
    </row>
    <row r="694" spans="6:7" ht="15.75" customHeight="1" x14ac:dyDescent="0.25">
      <c r="F694" s="49"/>
      <c r="G694" s="49"/>
    </row>
    <row r="695" spans="6:7" ht="15.75" customHeight="1" x14ac:dyDescent="0.25">
      <c r="F695" s="49"/>
      <c r="G695" s="49"/>
    </row>
    <row r="696" spans="6:7" ht="15.75" customHeight="1" x14ac:dyDescent="0.25">
      <c r="F696" s="49"/>
      <c r="G696" s="49"/>
    </row>
    <row r="697" spans="6:7" ht="15.75" customHeight="1" x14ac:dyDescent="0.25">
      <c r="F697" s="49"/>
      <c r="G697" s="49"/>
    </row>
    <row r="698" spans="6:7" ht="15.75" customHeight="1" x14ac:dyDescent="0.25">
      <c r="F698" s="49"/>
      <c r="G698" s="49"/>
    </row>
    <row r="699" spans="6:7" ht="15.75" customHeight="1" x14ac:dyDescent="0.25">
      <c r="F699" s="49"/>
      <c r="G699" s="49"/>
    </row>
    <row r="700" spans="6:7" ht="15.75" customHeight="1" x14ac:dyDescent="0.25">
      <c r="F700" s="49"/>
      <c r="G700" s="49"/>
    </row>
    <row r="701" spans="6:7" ht="15.75" customHeight="1" x14ac:dyDescent="0.25">
      <c r="F701" s="49"/>
      <c r="G701" s="49"/>
    </row>
    <row r="702" spans="6:7" ht="15.75" customHeight="1" x14ac:dyDescent="0.25">
      <c r="F702" s="49"/>
      <c r="G702" s="49"/>
    </row>
    <row r="703" spans="6:7" ht="15.75" customHeight="1" x14ac:dyDescent="0.25">
      <c r="F703" s="49"/>
      <c r="G703" s="49"/>
    </row>
    <row r="704" spans="6:7" ht="15.75" customHeight="1" x14ac:dyDescent="0.25">
      <c r="F704" s="49"/>
      <c r="G704" s="49"/>
    </row>
    <row r="705" spans="6:7" ht="15.75" customHeight="1" x14ac:dyDescent="0.25">
      <c r="F705" s="49"/>
      <c r="G705" s="49"/>
    </row>
    <row r="706" spans="6:7" ht="15.75" customHeight="1" x14ac:dyDescent="0.25">
      <c r="F706" s="49"/>
      <c r="G706" s="49"/>
    </row>
    <row r="707" spans="6:7" ht="15.75" customHeight="1" x14ac:dyDescent="0.25">
      <c r="F707" s="49"/>
      <c r="G707" s="49"/>
    </row>
    <row r="708" spans="6:7" ht="15.75" customHeight="1" x14ac:dyDescent="0.25">
      <c r="F708" s="49"/>
      <c r="G708" s="49"/>
    </row>
    <row r="709" spans="6:7" ht="15.75" customHeight="1" x14ac:dyDescent="0.25">
      <c r="F709" s="49"/>
      <c r="G709" s="49"/>
    </row>
    <row r="710" spans="6:7" ht="15.75" customHeight="1" x14ac:dyDescent="0.25">
      <c r="F710" s="49"/>
      <c r="G710" s="49"/>
    </row>
    <row r="711" spans="6:7" ht="15.75" customHeight="1" x14ac:dyDescent="0.25">
      <c r="F711" s="49"/>
      <c r="G711" s="49"/>
    </row>
    <row r="712" spans="6:7" ht="15.75" customHeight="1" x14ac:dyDescent="0.25">
      <c r="F712" s="49"/>
      <c r="G712" s="49"/>
    </row>
    <row r="713" spans="6:7" ht="15.75" customHeight="1" x14ac:dyDescent="0.25">
      <c r="F713" s="49"/>
      <c r="G713" s="49"/>
    </row>
    <row r="714" spans="6:7" ht="15.75" customHeight="1" x14ac:dyDescent="0.25">
      <c r="F714" s="49"/>
      <c r="G714" s="49"/>
    </row>
    <row r="715" spans="6:7" ht="15.75" customHeight="1" x14ac:dyDescent="0.25">
      <c r="F715" s="49"/>
      <c r="G715" s="49"/>
    </row>
    <row r="716" spans="6:7" ht="15.75" customHeight="1" x14ac:dyDescent="0.25">
      <c r="F716" s="49"/>
      <c r="G716" s="49"/>
    </row>
    <row r="717" spans="6:7" ht="15.75" customHeight="1" x14ac:dyDescent="0.25">
      <c r="F717" s="49"/>
      <c r="G717" s="49"/>
    </row>
    <row r="718" spans="6:7" ht="15.75" customHeight="1" x14ac:dyDescent="0.25">
      <c r="F718" s="49"/>
      <c r="G718" s="49"/>
    </row>
    <row r="719" spans="6:7" ht="15.75" customHeight="1" x14ac:dyDescent="0.25">
      <c r="F719" s="49"/>
      <c r="G719" s="49"/>
    </row>
    <row r="720" spans="6:7" ht="15.75" customHeight="1" x14ac:dyDescent="0.25">
      <c r="F720" s="49"/>
      <c r="G720" s="49"/>
    </row>
    <row r="721" spans="6:7" ht="15.75" customHeight="1" x14ac:dyDescent="0.25">
      <c r="F721" s="49"/>
      <c r="G721" s="49"/>
    </row>
    <row r="722" spans="6:7" ht="15.75" customHeight="1" x14ac:dyDescent="0.25">
      <c r="F722" s="49"/>
      <c r="G722" s="49"/>
    </row>
    <row r="723" spans="6:7" ht="15.75" customHeight="1" x14ac:dyDescent="0.25">
      <c r="F723" s="49"/>
      <c r="G723" s="49"/>
    </row>
    <row r="724" spans="6:7" ht="15.75" customHeight="1" x14ac:dyDescent="0.25">
      <c r="F724" s="49"/>
      <c r="G724" s="49"/>
    </row>
    <row r="725" spans="6:7" ht="15.75" customHeight="1" x14ac:dyDescent="0.25">
      <c r="F725" s="49"/>
      <c r="G725" s="49"/>
    </row>
    <row r="726" spans="6:7" ht="15.75" customHeight="1" x14ac:dyDescent="0.25">
      <c r="F726" s="49"/>
      <c r="G726" s="49"/>
    </row>
    <row r="727" spans="6:7" ht="15.75" customHeight="1" x14ac:dyDescent="0.25">
      <c r="F727" s="49"/>
      <c r="G727" s="49"/>
    </row>
    <row r="728" spans="6:7" ht="15.75" customHeight="1" x14ac:dyDescent="0.25">
      <c r="F728" s="49"/>
      <c r="G728" s="49"/>
    </row>
    <row r="729" spans="6:7" ht="15.75" customHeight="1" x14ac:dyDescent="0.25">
      <c r="F729" s="49"/>
      <c r="G729" s="49"/>
    </row>
    <row r="730" spans="6:7" ht="15.75" customHeight="1" x14ac:dyDescent="0.25">
      <c r="F730" s="49"/>
      <c r="G730" s="49"/>
    </row>
    <row r="731" spans="6:7" ht="15.75" customHeight="1" x14ac:dyDescent="0.25">
      <c r="F731" s="49"/>
      <c r="G731" s="49"/>
    </row>
    <row r="732" spans="6:7" ht="15.75" customHeight="1" x14ac:dyDescent="0.25">
      <c r="F732" s="49"/>
      <c r="G732" s="49"/>
    </row>
    <row r="733" spans="6:7" ht="15.75" customHeight="1" x14ac:dyDescent="0.25">
      <c r="F733" s="49"/>
      <c r="G733" s="49"/>
    </row>
    <row r="734" spans="6:7" ht="15.75" customHeight="1" x14ac:dyDescent="0.25">
      <c r="F734" s="49"/>
      <c r="G734" s="49"/>
    </row>
    <row r="735" spans="6:7" ht="15.75" customHeight="1" x14ac:dyDescent="0.25">
      <c r="F735" s="49"/>
      <c r="G735" s="49"/>
    </row>
    <row r="736" spans="6:7" ht="15.75" customHeight="1" x14ac:dyDescent="0.25">
      <c r="F736" s="49"/>
      <c r="G736" s="49"/>
    </row>
    <row r="737" spans="6:7" ht="15.75" customHeight="1" x14ac:dyDescent="0.25">
      <c r="F737" s="49"/>
      <c r="G737" s="49"/>
    </row>
    <row r="738" spans="6:7" ht="15.75" customHeight="1" x14ac:dyDescent="0.25">
      <c r="F738" s="49"/>
      <c r="G738" s="49"/>
    </row>
    <row r="739" spans="6:7" ht="15.75" customHeight="1" x14ac:dyDescent="0.25">
      <c r="F739" s="49"/>
      <c r="G739" s="49"/>
    </row>
    <row r="740" spans="6:7" ht="15.75" customHeight="1" x14ac:dyDescent="0.25">
      <c r="F740" s="49"/>
      <c r="G740" s="49"/>
    </row>
    <row r="741" spans="6:7" ht="15.75" customHeight="1" x14ac:dyDescent="0.25">
      <c r="F741" s="49"/>
      <c r="G741" s="49"/>
    </row>
    <row r="742" spans="6:7" ht="15.75" customHeight="1" x14ac:dyDescent="0.25">
      <c r="F742" s="49"/>
      <c r="G742" s="49"/>
    </row>
    <row r="743" spans="6:7" ht="15.75" customHeight="1" x14ac:dyDescent="0.25">
      <c r="F743" s="49"/>
      <c r="G743" s="49"/>
    </row>
    <row r="744" spans="6:7" ht="15.75" customHeight="1" x14ac:dyDescent="0.25">
      <c r="F744" s="49"/>
      <c r="G744" s="49"/>
    </row>
    <row r="745" spans="6:7" ht="15.75" customHeight="1" x14ac:dyDescent="0.25">
      <c r="F745" s="49"/>
      <c r="G745" s="49"/>
    </row>
    <row r="746" spans="6:7" ht="15.75" customHeight="1" x14ac:dyDescent="0.25">
      <c r="F746" s="49"/>
      <c r="G746" s="49"/>
    </row>
    <row r="747" spans="6:7" ht="15.75" customHeight="1" x14ac:dyDescent="0.25">
      <c r="F747" s="49"/>
      <c r="G747" s="49"/>
    </row>
    <row r="748" spans="6:7" ht="15.75" customHeight="1" x14ac:dyDescent="0.25">
      <c r="F748" s="49"/>
      <c r="G748" s="49"/>
    </row>
    <row r="749" spans="6:7" ht="15.75" customHeight="1" x14ac:dyDescent="0.25">
      <c r="F749" s="49"/>
      <c r="G749" s="49"/>
    </row>
    <row r="750" spans="6:7" ht="15.75" customHeight="1" x14ac:dyDescent="0.25">
      <c r="F750" s="49"/>
      <c r="G750" s="49"/>
    </row>
    <row r="751" spans="6:7" ht="15.75" customHeight="1" x14ac:dyDescent="0.25">
      <c r="F751" s="49"/>
      <c r="G751" s="49"/>
    </row>
    <row r="752" spans="6:7" ht="15.75" customHeight="1" x14ac:dyDescent="0.25">
      <c r="F752" s="49"/>
      <c r="G752" s="49"/>
    </row>
    <row r="753" spans="6:7" ht="15.75" customHeight="1" x14ac:dyDescent="0.25">
      <c r="F753" s="49"/>
      <c r="G753" s="49"/>
    </row>
    <row r="754" spans="6:7" ht="15.75" customHeight="1" x14ac:dyDescent="0.25">
      <c r="F754" s="49"/>
      <c r="G754" s="49"/>
    </row>
    <row r="755" spans="6:7" ht="15.75" customHeight="1" x14ac:dyDescent="0.25">
      <c r="F755" s="49"/>
      <c r="G755" s="49"/>
    </row>
    <row r="756" spans="6:7" ht="15.75" customHeight="1" x14ac:dyDescent="0.25">
      <c r="F756" s="49"/>
      <c r="G756" s="49"/>
    </row>
    <row r="757" spans="6:7" ht="15.75" customHeight="1" x14ac:dyDescent="0.25">
      <c r="F757" s="49"/>
      <c r="G757" s="49"/>
    </row>
    <row r="758" spans="6:7" ht="15.75" customHeight="1" x14ac:dyDescent="0.25">
      <c r="F758" s="49"/>
      <c r="G758" s="49"/>
    </row>
    <row r="759" spans="6:7" ht="15.75" customHeight="1" x14ac:dyDescent="0.25">
      <c r="F759" s="49"/>
      <c r="G759" s="49"/>
    </row>
    <row r="760" spans="6:7" ht="15.75" customHeight="1" x14ac:dyDescent="0.25">
      <c r="F760" s="49"/>
      <c r="G760" s="49"/>
    </row>
    <row r="761" spans="6:7" ht="15.75" customHeight="1" x14ac:dyDescent="0.25">
      <c r="F761" s="49"/>
      <c r="G761" s="49"/>
    </row>
    <row r="762" spans="6:7" ht="15.75" customHeight="1" x14ac:dyDescent="0.25">
      <c r="F762" s="49"/>
      <c r="G762" s="49"/>
    </row>
    <row r="763" spans="6:7" ht="15.75" customHeight="1" x14ac:dyDescent="0.25">
      <c r="F763" s="49"/>
      <c r="G763" s="49"/>
    </row>
    <row r="764" spans="6:7" ht="15.75" customHeight="1" x14ac:dyDescent="0.25">
      <c r="F764" s="49"/>
      <c r="G764" s="49"/>
    </row>
    <row r="765" spans="6:7" ht="15.75" customHeight="1" x14ac:dyDescent="0.25">
      <c r="F765" s="49"/>
      <c r="G765" s="49"/>
    </row>
    <row r="766" spans="6:7" ht="15.75" customHeight="1" x14ac:dyDescent="0.25">
      <c r="F766" s="49"/>
      <c r="G766" s="49"/>
    </row>
    <row r="767" spans="6:7" ht="15.75" customHeight="1" x14ac:dyDescent="0.25">
      <c r="F767" s="49"/>
      <c r="G767" s="49"/>
    </row>
    <row r="768" spans="6:7" ht="15.75" customHeight="1" x14ac:dyDescent="0.25">
      <c r="F768" s="49"/>
      <c r="G768" s="49"/>
    </row>
    <row r="769" spans="6:7" ht="15.75" customHeight="1" x14ac:dyDescent="0.25">
      <c r="F769" s="49"/>
      <c r="G769" s="49"/>
    </row>
    <row r="770" spans="6:7" ht="15.75" customHeight="1" x14ac:dyDescent="0.25">
      <c r="F770" s="49"/>
      <c r="G770" s="49"/>
    </row>
    <row r="771" spans="6:7" ht="15.75" customHeight="1" x14ac:dyDescent="0.25">
      <c r="F771" s="49"/>
      <c r="G771" s="49"/>
    </row>
    <row r="772" spans="6:7" ht="15.75" customHeight="1" x14ac:dyDescent="0.25">
      <c r="F772" s="49"/>
      <c r="G772" s="49"/>
    </row>
    <row r="773" spans="6:7" ht="15.75" customHeight="1" x14ac:dyDescent="0.25">
      <c r="F773" s="49"/>
      <c r="G773" s="49"/>
    </row>
    <row r="774" spans="6:7" ht="15.75" customHeight="1" x14ac:dyDescent="0.25">
      <c r="F774" s="49"/>
      <c r="G774" s="49"/>
    </row>
    <row r="775" spans="6:7" ht="15.75" customHeight="1" x14ac:dyDescent="0.25">
      <c r="F775" s="49"/>
      <c r="G775" s="49"/>
    </row>
    <row r="776" spans="6:7" ht="15.75" customHeight="1" x14ac:dyDescent="0.25">
      <c r="F776" s="49"/>
      <c r="G776" s="49"/>
    </row>
    <row r="777" spans="6:7" ht="15.75" customHeight="1" x14ac:dyDescent="0.25">
      <c r="F777" s="49"/>
      <c r="G777" s="49"/>
    </row>
    <row r="778" spans="6:7" ht="15.75" customHeight="1" x14ac:dyDescent="0.25">
      <c r="F778" s="49"/>
      <c r="G778" s="49"/>
    </row>
    <row r="779" spans="6:7" ht="15.75" customHeight="1" x14ac:dyDescent="0.25">
      <c r="F779" s="49"/>
      <c r="G779" s="49"/>
    </row>
    <row r="780" spans="6:7" ht="15.75" customHeight="1" x14ac:dyDescent="0.25">
      <c r="F780" s="49"/>
      <c r="G780" s="49"/>
    </row>
    <row r="781" spans="6:7" ht="15.75" customHeight="1" x14ac:dyDescent="0.25">
      <c r="F781" s="49"/>
      <c r="G781" s="49"/>
    </row>
    <row r="782" spans="6:7" ht="15.75" customHeight="1" x14ac:dyDescent="0.25">
      <c r="F782" s="49"/>
      <c r="G782" s="49"/>
    </row>
    <row r="783" spans="6:7" ht="15.75" customHeight="1" x14ac:dyDescent="0.25">
      <c r="F783" s="49"/>
      <c r="G783" s="49"/>
    </row>
    <row r="784" spans="6:7" ht="15.75" customHeight="1" x14ac:dyDescent="0.25">
      <c r="F784" s="49"/>
      <c r="G784" s="49"/>
    </row>
    <row r="785" spans="6:7" ht="15.75" customHeight="1" x14ac:dyDescent="0.25">
      <c r="F785" s="49"/>
      <c r="G785" s="49"/>
    </row>
    <row r="786" spans="6:7" ht="15.75" customHeight="1" x14ac:dyDescent="0.25">
      <c r="F786" s="49"/>
      <c r="G786" s="49"/>
    </row>
    <row r="787" spans="6:7" ht="15.75" customHeight="1" x14ac:dyDescent="0.25">
      <c r="F787" s="49"/>
      <c r="G787" s="49"/>
    </row>
    <row r="788" spans="6:7" ht="15.75" customHeight="1" x14ac:dyDescent="0.25">
      <c r="F788" s="49"/>
      <c r="G788" s="49"/>
    </row>
    <row r="789" spans="6:7" ht="15.75" customHeight="1" x14ac:dyDescent="0.25">
      <c r="F789" s="49"/>
      <c r="G789" s="49"/>
    </row>
    <row r="790" spans="6:7" ht="15.75" customHeight="1" x14ac:dyDescent="0.25">
      <c r="F790" s="49"/>
      <c r="G790" s="49"/>
    </row>
    <row r="791" spans="6:7" ht="15.75" customHeight="1" x14ac:dyDescent="0.25">
      <c r="F791" s="49"/>
      <c r="G791" s="49"/>
    </row>
    <row r="792" spans="6:7" ht="15.75" customHeight="1" x14ac:dyDescent="0.25">
      <c r="F792" s="49"/>
      <c r="G792" s="49"/>
    </row>
    <row r="793" spans="6:7" ht="15.75" customHeight="1" x14ac:dyDescent="0.25">
      <c r="F793" s="49"/>
      <c r="G793" s="49"/>
    </row>
    <row r="794" spans="6:7" ht="15.75" customHeight="1" x14ac:dyDescent="0.25">
      <c r="F794" s="49"/>
      <c r="G794" s="49"/>
    </row>
    <row r="795" spans="6:7" ht="15.75" customHeight="1" x14ac:dyDescent="0.25">
      <c r="F795" s="49"/>
      <c r="G795" s="49"/>
    </row>
    <row r="796" spans="6:7" ht="15.75" customHeight="1" x14ac:dyDescent="0.25">
      <c r="F796" s="49"/>
      <c r="G796" s="49"/>
    </row>
    <row r="797" spans="6:7" ht="15.75" customHeight="1" x14ac:dyDescent="0.25">
      <c r="F797" s="49"/>
      <c r="G797" s="49"/>
    </row>
    <row r="798" spans="6:7" ht="15.75" customHeight="1" x14ac:dyDescent="0.25">
      <c r="F798" s="49"/>
      <c r="G798" s="49"/>
    </row>
    <row r="799" spans="6:7" ht="15.75" customHeight="1" x14ac:dyDescent="0.25">
      <c r="F799" s="49"/>
      <c r="G799" s="49"/>
    </row>
    <row r="800" spans="6:7" ht="15.75" customHeight="1" x14ac:dyDescent="0.25">
      <c r="F800" s="49"/>
      <c r="G800" s="49"/>
    </row>
    <row r="801" spans="6:7" ht="15.75" customHeight="1" x14ac:dyDescent="0.25">
      <c r="F801" s="49"/>
      <c r="G801" s="49"/>
    </row>
    <row r="802" spans="6:7" ht="15.75" customHeight="1" x14ac:dyDescent="0.25">
      <c r="F802" s="49"/>
      <c r="G802" s="49"/>
    </row>
    <row r="803" spans="6:7" ht="15.75" customHeight="1" x14ac:dyDescent="0.25">
      <c r="F803" s="49"/>
      <c r="G803" s="49"/>
    </row>
    <row r="804" spans="6:7" ht="15.75" customHeight="1" x14ac:dyDescent="0.25">
      <c r="F804" s="49"/>
      <c r="G804" s="49"/>
    </row>
    <row r="805" spans="6:7" ht="15.75" customHeight="1" x14ac:dyDescent="0.25">
      <c r="F805" s="49"/>
      <c r="G805" s="49"/>
    </row>
    <row r="806" spans="6:7" ht="15.75" customHeight="1" x14ac:dyDescent="0.25">
      <c r="F806" s="49"/>
      <c r="G806" s="49"/>
    </row>
    <row r="807" spans="6:7" ht="15.75" customHeight="1" x14ac:dyDescent="0.25">
      <c r="F807" s="49"/>
      <c r="G807" s="49"/>
    </row>
    <row r="808" spans="6:7" ht="15.75" customHeight="1" x14ac:dyDescent="0.25">
      <c r="F808" s="49"/>
      <c r="G808" s="49"/>
    </row>
    <row r="809" spans="6:7" ht="15.75" customHeight="1" x14ac:dyDescent="0.25">
      <c r="F809" s="49"/>
      <c r="G809" s="49"/>
    </row>
    <row r="810" spans="6:7" ht="15.75" customHeight="1" x14ac:dyDescent="0.25">
      <c r="F810" s="49"/>
      <c r="G810" s="49"/>
    </row>
    <row r="811" spans="6:7" ht="15.75" customHeight="1" x14ac:dyDescent="0.25">
      <c r="F811" s="49"/>
      <c r="G811" s="49"/>
    </row>
    <row r="812" spans="6:7" ht="15.75" customHeight="1" x14ac:dyDescent="0.25">
      <c r="F812" s="49"/>
      <c r="G812" s="49"/>
    </row>
    <row r="813" spans="6:7" ht="15.75" customHeight="1" x14ac:dyDescent="0.25">
      <c r="F813" s="49"/>
      <c r="G813" s="49"/>
    </row>
    <row r="814" spans="6:7" ht="15.75" customHeight="1" x14ac:dyDescent="0.25">
      <c r="F814" s="49"/>
      <c r="G814" s="49"/>
    </row>
    <row r="815" spans="6:7" ht="15.75" customHeight="1" x14ac:dyDescent="0.25">
      <c r="F815" s="49"/>
      <c r="G815" s="49"/>
    </row>
    <row r="816" spans="6:7" ht="15.75" customHeight="1" x14ac:dyDescent="0.25">
      <c r="F816" s="49"/>
      <c r="G816" s="49"/>
    </row>
    <row r="817" spans="6:7" ht="15.75" customHeight="1" x14ac:dyDescent="0.25">
      <c r="F817" s="49"/>
      <c r="G817" s="49"/>
    </row>
    <row r="818" spans="6:7" ht="15.75" customHeight="1" x14ac:dyDescent="0.25">
      <c r="F818" s="49"/>
      <c r="G818" s="49"/>
    </row>
    <row r="819" spans="6:7" ht="15.75" customHeight="1" x14ac:dyDescent="0.25">
      <c r="F819" s="49"/>
      <c r="G819" s="49"/>
    </row>
    <row r="820" spans="6:7" ht="15.75" customHeight="1" x14ac:dyDescent="0.25">
      <c r="F820" s="49"/>
      <c r="G820" s="49"/>
    </row>
    <row r="821" spans="6:7" ht="15.75" customHeight="1" x14ac:dyDescent="0.25">
      <c r="F821" s="49"/>
      <c r="G821" s="49"/>
    </row>
    <row r="822" spans="6:7" ht="15.75" customHeight="1" x14ac:dyDescent="0.25">
      <c r="F822" s="49"/>
      <c r="G822" s="49"/>
    </row>
    <row r="823" spans="6:7" ht="15.75" customHeight="1" x14ac:dyDescent="0.25">
      <c r="F823" s="49"/>
      <c r="G823" s="49"/>
    </row>
    <row r="824" spans="6:7" ht="15.75" customHeight="1" x14ac:dyDescent="0.25">
      <c r="F824" s="49"/>
      <c r="G824" s="49"/>
    </row>
    <row r="825" spans="6:7" ht="15.75" customHeight="1" x14ac:dyDescent="0.25">
      <c r="F825" s="49"/>
      <c r="G825" s="49"/>
    </row>
    <row r="826" spans="6:7" ht="15.75" customHeight="1" x14ac:dyDescent="0.25">
      <c r="F826" s="49"/>
      <c r="G826" s="49"/>
    </row>
    <row r="827" spans="6:7" ht="15.75" customHeight="1" x14ac:dyDescent="0.25">
      <c r="F827" s="49"/>
      <c r="G827" s="49"/>
    </row>
    <row r="828" spans="6:7" ht="15.75" customHeight="1" x14ac:dyDescent="0.25">
      <c r="F828" s="49"/>
      <c r="G828" s="49"/>
    </row>
    <row r="829" spans="6:7" ht="15.75" customHeight="1" x14ac:dyDescent="0.25">
      <c r="F829" s="49"/>
      <c r="G829" s="49"/>
    </row>
    <row r="830" spans="6:7" ht="15.75" customHeight="1" x14ac:dyDescent="0.25">
      <c r="F830" s="49"/>
      <c r="G830" s="49"/>
    </row>
    <row r="831" spans="6:7" ht="15.75" customHeight="1" x14ac:dyDescent="0.25">
      <c r="F831" s="49"/>
      <c r="G831" s="49"/>
    </row>
    <row r="832" spans="6:7" ht="15.75" customHeight="1" x14ac:dyDescent="0.25">
      <c r="F832" s="49"/>
      <c r="G832" s="49"/>
    </row>
    <row r="833" spans="6:7" ht="15.75" customHeight="1" x14ac:dyDescent="0.25">
      <c r="F833" s="49"/>
      <c r="G833" s="49"/>
    </row>
    <row r="834" spans="6:7" ht="15.75" customHeight="1" x14ac:dyDescent="0.25">
      <c r="F834" s="49"/>
      <c r="G834" s="49"/>
    </row>
    <row r="835" spans="6:7" ht="15.75" customHeight="1" x14ac:dyDescent="0.25">
      <c r="F835" s="49"/>
      <c r="G835" s="49"/>
    </row>
    <row r="836" spans="6:7" ht="15.75" customHeight="1" x14ac:dyDescent="0.25">
      <c r="F836" s="49"/>
      <c r="G836" s="49"/>
    </row>
    <row r="837" spans="6:7" ht="15.75" customHeight="1" x14ac:dyDescent="0.25">
      <c r="F837" s="49"/>
      <c r="G837" s="49"/>
    </row>
    <row r="838" spans="6:7" ht="15.75" customHeight="1" x14ac:dyDescent="0.25">
      <c r="F838" s="49"/>
      <c r="G838" s="49"/>
    </row>
    <row r="839" spans="6:7" ht="15.75" customHeight="1" x14ac:dyDescent="0.25">
      <c r="F839" s="49"/>
      <c r="G839" s="49"/>
    </row>
    <row r="840" spans="6:7" ht="15.75" customHeight="1" x14ac:dyDescent="0.25">
      <c r="F840" s="49"/>
      <c r="G840" s="49"/>
    </row>
    <row r="841" spans="6:7" ht="15.75" customHeight="1" x14ac:dyDescent="0.25">
      <c r="F841" s="49"/>
      <c r="G841" s="49"/>
    </row>
    <row r="842" spans="6:7" ht="15.75" customHeight="1" x14ac:dyDescent="0.25">
      <c r="F842" s="49"/>
      <c r="G842" s="49"/>
    </row>
    <row r="843" spans="6:7" ht="15.75" customHeight="1" x14ac:dyDescent="0.25">
      <c r="F843" s="49"/>
      <c r="G843" s="49"/>
    </row>
    <row r="844" spans="6:7" ht="15.75" customHeight="1" x14ac:dyDescent="0.25">
      <c r="F844" s="49"/>
      <c r="G844" s="49"/>
    </row>
    <row r="845" spans="6:7" ht="15.75" customHeight="1" x14ac:dyDescent="0.25">
      <c r="F845" s="49"/>
      <c r="G845" s="49"/>
    </row>
    <row r="846" spans="6:7" ht="15.75" customHeight="1" x14ac:dyDescent="0.25">
      <c r="F846" s="49"/>
      <c r="G846" s="49"/>
    </row>
    <row r="847" spans="6:7" ht="15.75" customHeight="1" x14ac:dyDescent="0.25">
      <c r="F847" s="49"/>
      <c r="G847" s="49"/>
    </row>
    <row r="848" spans="6:7" ht="15.75" customHeight="1" x14ac:dyDescent="0.25">
      <c r="F848" s="49"/>
      <c r="G848" s="49"/>
    </row>
    <row r="849" spans="6:7" ht="15.75" customHeight="1" x14ac:dyDescent="0.25">
      <c r="F849" s="49"/>
      <c r="G849" s="49"/>
    </row>
    <row r="850" spans="6:7" ht="15.75" customHeight="1" x14ac:dyDescent="0.25">
      <c r="F850" s="49"/>
      <c r="G850" s="49"/>
    </row>
    <row r="851" spans="6:7" ht="15.75" customHeight="1" x14ac:dyDescent="0.25">
      <c r="F851" s="49"/>
      <c r="G851" s="49"/>
    </row>
    <row r="852" spans="6:7" ht="15.75" customHeight="1" x14ac:dyDescent="0.25">
      <c r="F852" s="49"/>
      <c r="G852" s="49"/>
    </row>
    <row r="853" spans="6:7" ht="15.75" customHeight="1" x14ac:dyDescent="0.25">
      <c r="F853" s="49"/>
      <c r="G853" s="49"/>
    </row>
    <row r="854" spans="6:7" ht="15.75" customHeight="1" x14ac:dyDescent="0.25">
      <c r="F854" s="49"/>
      <c r="G854" s="49"/>
    </row>
    <row r="855" spans="6:7" ht="15.75" customHeight="1" x14ac:dyDescent="0.25">
      <c r="F855" s="49"/>
      <c r="G855" s="49"/>
    </row>
    <row r="856" spans="6:7" ht="15.75" customHeight="1" x14ac:dyDescent="0.25">
      <c r="F856" s="49"/>
      <c r="G856" s="49"/>
    </row>
    <row r="857" spans="6:7" ht="15.75" customHeight="1" x14ac:dyDescent="0.25">
      <c r="F857" s="49"/>
      <c r="G857" s="49"/>
    </row>
    <row r="858" spans="6:7" ht="15.75" customHeight="1" x14ac:dyDescent="0.25">
      <c r="F858" s="49"/>
      <c r="G858" s="49"/>
    </row>
    <row r="859" spans="6:7" ht="15.75" customHeight="1" x14ac:dyDescent="0.25">
      <c r="F859" s="49"/>
      <c r="G859" s="49"/>
    </row>
    <row r="860" spans="6:7" ht="15.75" customHeight="1" x14ac:dyDescent="0.25">
      <c r="F860" s="49"/>
      <c r="G860" s="49"/>
    </row>
    <row r="861" spans="6:7" ht="15.75" customHeight="1" x14ac:dyDescent="0.25">
      <c r="F861" s="49"/>
      <c r="G861" s="49"/>
    </row>
    <row r="862" spans="6:7" ht="15.75" customHeight="1" x14ac:dyDescent="0.25">
      <c r="F862" s="49"/>
      <c r="G862" s="49"/>
    </row>
    <row r="863" spans="6:7" ht="15.75" customHeight="1" x14ac:dyDescent="0.25">
      <c r="F863" s="49"/>
      <c r="G863" s="49"/>
    </row>
    <row r="864" spans="6:7" ht="15.75" customHeight="1" x14ac:dyDescent="0.25">
      <c r="F864" s="49"/>
      <c r="G864" s="49"/>
    </row>
    <row r="865" spans="6:7" ht="15.75" customHeight="1" x14ac:dyDescent="0.25">
      <c r="F865" s="49"/>
      <c r="G865" s="49"/>
    </row>
    <row r="866" spans="6:7" ht="15.75" customHeight="1" x14ac:dyDescent="0.25">
      <c r="F866" s="49"/>
      <c r="G866" s="49"/>
    </row>
    <row r="867" spans="6:7" ht="15.75" customHeight="1" x14ac:dyDescent="0.25">
      <c r="F867" s="49"/>
      <c r="G867" s="49"/>
    </row>
    <row r="868" spans="6:7" ht="15.75" customHeight="1" x14ac:dyDescent="0.25">
      <c r="F868" s="49"/>
      <c r="G868" s="49"/>
    </row>
    <row r="869" spans="6:7" ht="15.75" customHeight="1" x14ac:dyDescent="0.25">
      <c r="F869" s="49"/>
      <c r="G869" s="49"/>
    </row>
    <row r="870" spans="6:7" ht="15.75" customHeight="1" x14ac:dyDescent="0.25">
      <c r="F870" s="49"/>
      <c r="G870" s="49"/>
    </row>
    <row r="871" spans="6:7" ht="15.75" customHeight="1" x14ac:dyDescent="0.25">
      <c r="F871" s="49"/>
      <c r="G871" s="49"/>
    </row>
    <row r="872" spans="6:7" ht="15.75" customHeight="1" x14ac:dyDescent="0.25">
      <c r="F872" s="49"/>
      <c r="G872" s="49"/>
    </row>
    <row r="873" spans="6:7" ht="15.75" customHeight="1" x14ac:dyDescent="0.25">
      <c r="F873" s="49"/>
      <c r="G873" s="49"/>
    </row>
    <row r="874" spans="6:7" ht="15.75" customHeight="1" x14ac:dyDescent="0.25">
      <c r="F874" s="49"/>
      <c r="G874" s="49"/>
    </row>
    <row r="875" spans="6:7" ht="15.75" customHeight="1" x14ac:dyDescent="0.25">
      <c r="F875" s="49"/>
      <c r="G875" s="49"/>
    </row>
    <row r="876" spans="6:7" ht="15.75" customHeight="1" x14ac:dyDescent="0.25">
      <c r="F876" s="49"/>
      <c r="G876" s="49"/>
    </row>
    <row r="877" spans="6:7" ht="15.75" customHeight="1" x14ac:dyDescent="0.25">
      <c r="F877" s="49"/>
      <c r="G877" s="49"/>
    </row>
    <row r="878" spans="6:7" ht="15.75" customHeight="1" x14ac:dyDescent="0.25">
      <c r="F878" s="49"/>
      <c r="G878" s="49"/>
    </row>
    <row r="879" spans="6:7" ht="15.75" customHeight="1" x14ac:dyDescent="0.25">
      <c r="F879" s="49"/>
      <c r="G879" s="49"/>
    </row>
    <row r="880" spans="6:7" ht="15.75" customHeight="1" x14ac:dyDescent="0.25">
      <c r="F880" s="49"/>
      <c r="G880" s="49"/>
    </row>
    <row r="881" spans="6:7" ht="15.75" customHeight="1" x14ac:dyDescent="0.25">
      <c r="F881" s="49"/>
      <c r="G881" s="49"/>
    </row>
    <row r="882" spans="6:7" ht="15.75" customHeight="1" x14ac:dyDescent="0.25">
      <c r="F882" s="49"/>
      <c r="G882" s="49"/>
    </row>
    <row r="883" spans="6:7" ht="15.75" customHeight="1" x14ac:dyDescent="0.25">
      <c r="F883" s="49"/>
      <c r="G883" s="49"/>
    </row>
    <row r="884" spans="6:7" ht="15.75" customHeight="1" x14ac:dyDescent="0.25">
      <c r="F884" s="49"/>
      <c r="G884" s="49"/>
    </row>
    <row r="885" spans="6:7" ht="15.75" customHeight="1" x14ac:dyDescent="0.25">
      <c r="F885" s="49"/>
      <c r="G885" s="49"/>
    </row>
    <row r="886" spans="6:7" ht="15.75" customHeight="1" x14ac:dyDescent="0.25">
      <c r="F886" s="49"/>
      <c r="G886" s="49"/>
    </row>
    <row r="887" spans="6:7" ht="15.75" customHeight="1" x14ac:dyDescent="0.25">
      <c r="F887" s="49"/>
      <c r="G887" s="49"/>
    </row>
    <row r="888" spans="6:7" ht="15.75" customHeight="1" x14ac:dyDescent="0.25">
      <c r="F888" s="49"/>
      <c r="G888" s="49"/>
    </row>
    <row r="889" spans="6:7" ht="15.75" customHeight="1" x14ac:dyDescent="0.25">
      <c r="F889" s="49"/>
      <c r="G889" s="49"/>
    </row>
    <row r="890" spans="6:7" ht="15.75" customHeight="1" x14ac:dyDescent="0.25">
      <c r="F890" s="49"/>
      <c r="G890" s="49"/>
    </row>
    <row r="891" spans="6:7" ht="15.75" customHeight="1" x14ac:dyDescent="0.25">
      <c r="F891" s="49"/>
      <c r="G891" s="49"/>
    </row>
    <row r="892" spans="6:7" ht="15.75" customHeight="1" x14ac:dyDescent="0.25">
      <c r="F892" s="49"/>
      <c r="G892" s="49"/>
    </row>
    <row r="893" spans="6:7" ht="15.75" customHeight="1" x14ac:dyDescent="0.25">
      <c r="F893" s="49"/>
      <c r="G893" s="49"/>
    </row>
    <row r="894" spans="6:7" ht="15.75" customHeight="1" x14ac:dyDescent="0.25">
      <c r="F894" s="49"/>
      <c r="G894" s="49"/>
    </row>
    <row r="895" spans="6:7" ht="15.75" customHeight="1" x14ac:dyDescent="0.25">
      <c r="F895" s="49"/>
      <c r="G895" s="49"/>
    </row>
    <row r="896" spans="6:7" ht="15.75" customHeight="1" x14ac:dyDescent="0.25">
      <c r="F896" s="49"/>
      <c r="G896" s="49"/>
    </row>
    <row r="897" spans="6:7" ht="15.75" customHeight="1" x14ac:dyDescent="0.25">
      <c r="F897" s="49"/>
      <c r="G897" s="49"/>
    </row>
    <row r="898" spans="6:7" ht="15.75" customHeight="1" x14ac:dyDescent="0.25">
      <c r="F898" s="49"/>
      <c r="G898" s="49"/>
    </row>
    <row r="899" spans="6:7" ht="15.75" customHeight="1" x14ac:dyDescent="0.25">
      <c r="F899" s="49"/>
      <c r="G899" s="49"/>
    </row>
    <row r="900" spans="6:7" ht="15.75" customHeight="1" x14ac:dyDescent="0.25">
      <c r="F900" s="49"/>
      <c r="G900" s="49"/>
    </row>
    <row r="901" spans="6:7" ht="15.75" customHeight="1" x14ac:dyDescent="0.25">
      <c r="F901" s="49"/>
      <c r="G901" s="49"/>
    </row>
    <row r="902" spans="6:7" ht="15.75" customHeight="1" x14ac:dyDescent="0.25">
      <c r="F902" s="49"/>
      <c r="G902" s="49"/>
    </row>
    <row r="903" spans="6:7" ht="15.75" customHeight="1" x14ac:dyDescent="0.25">
      <c r="F903" s="49"/>
      <c r="G903" s="49"/>
    </row>
    <row r="904" spans="6:7" ht="15.75" customHeight="1" x14ac:dyDescent="0.25">
      <c r="F904" s="49"/>
      <c r="G904" s="49"/>
    </row>
    <row r="905" spans="6:7" ht="15.75" customHeight="1" x14ac:dyDescent="0.25">
      <c r="F905" s="49"/>
      <c r="G905" s="49"/>
    </row>
    <row r="906" spans="6:7" ht="15.75" customHeight="1" x14ac:dyDescent="0.25">
      <c r="F906" s="49"/>
      <c r="G906" s="49"/>
    </row>
    <row r="907" spans="6:7" ht="15.75" customHeight="1" x14ac:dyDescent="0.25">
      <c r="F907" s="49"/>
      <c r="G907" s="49"/>
    </row>
    <row r="908" spans="6:7" ht="15.75" customHeight="1" x14ac:dyDescent="0.25">
      <c r="F908" s="49"/>
      <c r="G908" s="49"/>
    </row>
    <row r="909" spans="6:7" ht="15.75" customHeight="1" x14ac:dyDescent="0.25">
      <c r="F909" s="49"/>
      <c r="G909" s="49"/>
    </row>
    <row r="910" spans="6:7" ht="15.75" customHeight="1" x14ac:dyDescent="0.25">
      <c r="F910" s="49"/>
      <c r="G910" s="49"/>
    </row>
    <row r="911" spans="6:7" ht="15.75" customHeight="1" x14ac:dyDescent="0.25">
      <c r="F911" s="49"/>
      <c r="G911" s="49"/>
    </row>
    <row r="912" spans="6:7" ht="15.75" customHeight="1" x14ac:dyDescent="0.25">
      <c r="F912" s="49"/>
      <c r="G912" s="49"/>
    </row>
    <row r="913" spans="6:7" ht="15.75" customHeight="1" x14ac:dyDescent="0.25">
      <c r="F913" s="49"/>
      <c r="G913" s="49"/>
    </row>
    <row r="914" spans="6:7" ht="15.75" customHeight="1" x14ac:dyDescent="0.25">
      <c r="F914" s="49"/>
      <c r="G914" s="49"/>
    </row>
    <row r="915" spans="6:7" ht="15.75" customHeight="1" x14ac:dyDescent="0.25">
      <c r="F915" s="49"/>
      <c r="G915" s="49"/>
    </row>
    <row r="916" spans="6:7" ht="15.75" customHeight="1" x14ac:dyDescent="0.25">
      <c r="F916" s="49"/>
      <c r="G916" s="49"/>
    </row>
    <row r="917" spans="6:7" ht="15.75" customHeight="1" x14ac:dyDescent="0.25">
      <c r="F917" s="49"/>
      <c r="G917" s="49"/>
    </row>
    <row r="918" spans="6:7" ht="15.75" customHeight="1" x14ac:dyDescent="0.25">
      <c r="F918" s="49"/>
      <c r="G918" s="49"/>
    </row>
    <row r="919" spans="6:7" ht="15.75" customHeight="1" x14ac:dyDescent="0.25">
      <c r="F919" s="49"/>
      <c r="G919" s="49"/>
    </row>
    <row r="920" spans="6:7" ht="15.75" customHeight="1" x14ac:dyDescent="0.25">
      <c r="F920" s="49"/>
      <c r="G920" s="49"/>
    </row>
    <row r="921" spans="6:7" ht="15.75" customHeight="1" x14ac:dyDescent="0.25">
      <c r="F921" s="49"/>
      <c r="G921" s="49"/>
    </row>
    <row r="922" spans="6:7" ht="15.75" customHeight="1" x14ac:dyDescent="0.25">
      <c r="F922" s="49"/>
      <c r="G922" s="49"/>
    </row>
    <row r="923" spans="6:7" ht="15.75" customHeight="1" x14ac:dyDescent="0.25">
      <c r="F923" s="49"/>
      <c r="G923" s="49"/>
    </row>
    <row r="924" spans="6:7" ht="15.75" customHeight="1" x14ac:dyDescent="0.25">
      <c r="F924" s="49"/>
      <c r="G924" s="49"/>
    </row>
    <row r="925" spans="6:7" ht="15.75" customHeight="1" x14ac:dyDescent="0.25">
      <c r="F925" s="49"/>
      <c r="G925" s="49"/>
    </row>
    <row r="926" spans="6:7" ht="15.75" customHeight="1" x14ac:dyDescent="0.25">
      <c r="F926" s="49"/>
      <c r="G926" s="49"/>
    </row>
    <row r="927" spans="6:7" ht="15.75" customHeight="1" x14ac:dyDescent="0.25">
      <c r="F927" s="49"/>
      <c r="G927" s="49"/>
    </row>
    <row r="928" spans="6:7" ht="15.75" customHeight="1" x14ac:dyDescent="0.25">
      <c r="F928" s="49"/>
      <c r="G928" s="49"/>
    </row>
    <row r="929" spans="6:7" ht="15.75" customHeight="1" x14ac:dyDescent="0.25">
      <c r="F929" s="49"/>
      <c r="G929" s="49"/>
    </row>
    <row r="930" spans="6:7" ht="15.75" customHeight="1" x14ac:dyDescent="0.25">
      <c r="F930" s="49"/>
      <c r="G930" s="49"/>
    </row>
    <row r="931" spans="6:7" ht="15.75" customHeight="1" x14ac:dyDescent="0.25">
      <c r="F931" s="49"/>
      <c r="G931" s="49"/>
    </row>
    <row r="932" spans="6:7" ht="15.75" customHeight="1" x14ac:dyDescent="0.25">
      <c r="F932" s="49"/>
      <c r="G932" s="49"/>
    </row>
    <row r="933" spans="6:7" ht="15.75" customHeight="1" x14ac:dyDescent="0.25">
      <c r="F933" s="49"/>
      <c r="G933" s="49"/>
    </row>
    <row r="934" spans="6:7" ht="15.75" customHeight="1" x14ac:dyDescent="0.25">
      <c r="F934" s="49"/>
      <c r="G934" s="49"/>
    </row>
    <row r="935" spans="6:7" ht="15.75" customHeight="1" x14ac:dyDescent="0.25">
      <c r="F935" s="49"/>
      <c r="G935" s="49"/>
    </row>
    <row r="936" spans="6:7" ht="15.75" customHeight="1" x14ac:dyDescent="0.25">
      <c r="F936" s="49"/>
      <c r="G936" s="49"/>
    </row>
    <row r="937" spans="6:7" ht="15.75" customHeight="1" x14ac:dyDescent="0.25">
      <c r="F937" s="49"/>
      <c r="G937" s="49"/>
    </row>
    <row r="938" spans="6:7" ht="15.75" customHeight="1" x14ac:dyDescent="0.25">
      <c r="F938" s="49"/>
      <c r="G938" s="49"/>
    </row>
    <row r="939" spans="6:7" ht="15.75" customHeight="1" x14ac:dyDescent="0.25">
      <c r="F939" s="49"/>
      <c r="G939" s="49"/>
    </row>
    <row r="940" spans="6:7" ht="15.75" customHeight="1" x14ac:dyDescent="0.25">
      <c r="F940" s="49"/>
      <c r="G940" s="49"/>
    </row>
    <row r="941" spans="6:7" ht="15.75" customHeight="1" x14ac:dyDescent="0.25">
      <c r="F941" s="49"/>
      <c r="G941" s="49"/>
    </row>
    <row r="942" spans="6:7" ht="15.75" customHeight="1" x14ac:dyDescent="0.25">
      <c r="F942" s="49"/>
      <c r="G942" s="49"/>
    </row>
    <row r="943" spans="6:7" ht="15.75" customHeight="1" x14ac:dyDescent="0.25">
      <c r="F943" s="49"/>
      <c r="G943" s="49"/>
    </row>
    <row r="944" spans="6:7" ht="15.75" customHeight="1" x14ac:dyDescent="0.25">
      <c r="F944" s="49"/>
      <c r="G944" s="49"/>
    </row>
    <row r="945" spans="6:7" ht="15.75" customHeight="1" x14ac:dyDescent="0.25">
      <c r="F945" s="49"/>
      <c r="G945" s="49"/>
    </row>
    <row r="946" spans="6:7" ht="15.75" customHeight="1" x14ac:dyDescent="0.25">
      <c r="F946" s="49"/>
      <c r="G946" s="49"/>
    </row>
    <row r="947" spans="6:7" ht="15.75" customHeight="1" x14ac:dyDescent="0.25">
      <c r="F947" s="49"/>
      <c r="G947" s="49"/>
    </row>
    <row r="948" spans="6:7" ht="15.75" customHeight="1" x14ac:dyDescent="0.25">
      <c r="F948" s="49"/>
      <c r="G948" s="49"/>
    </row>
    <row r="949" spans="6:7" ht="15.75" customHeight="1" x14ac:dyDescent="0.25">
      <c r="F949" s="49"/>
      <c r="G949" s="49"/>
    </row>
    <row r="950" spans="6:7" ht="15.75" customHeight="1" x14ac:dyDescent="0.25">
      <c r="F950" s="49"/>
      <c r="G950" s="49"/>
    </row>
    <row r="951" spans="6:7" ht="15.75" customHeight="1" x14ac:dyDescent="0.25">
      <c r="F951" s="49"/>
      <c r="G951" s="49"/>
    </row>
    <row r="952" spans="6:7" ht="15.75" customHeight="1" x14ac:dyDescent="0.25">
      <c r="F952" s="49"/>
      <c r="G952" s="49"/>
    </row>
    <row r="953" spans="6:7" ht="15.75" customHeight="1" x14ac:dyDescent="0.25">
      <c r="F953" s="49"/>
      <c r="G953" s="49"/>
    </row>
    <row r="954" spans="6:7" ht="15.75" customHeight="1" x14ac:dyDescent="0.25">
      <c r="F954" s="49"/>
      <c r="G954" s="49"/>
    </row>
    <row r="955" spans="6:7" ht="15.75" customHeight="1" x14ac:dyDescent="0.25">
      <c r="F955" s="49"/>
      <c r="G955" s="49"/>
    </row>
    <row r="956" spans="6:7" ht="15.75" customHeight="1" x14ac:dyDescent="0.25">
      <c r="F956" s="49"/>
      <c r="G956" s="49"/>
    </row>
    <row r="957" spans="6:7" ht="15.75" customHeight="1" x14ac:dyDescent="0.25">
      <c r="F957" s="49"/>
      <c r="G957" s="49"/>
    </row>
    <row r="958" spans="6:7" ht="15.75" customHeight="1" x14ac:dyDescent="0.25">
      <c r="F958" s="49"/>
      <c r="G958" s="49"/>
    </row>
    <row r="959" spans="6:7" ht="15.75" customHeight="1" x14ac:dyDescent="0.25">
      <c r="F959" s="49"/>
      <c r="G959" s="49"/>
    </row>
    <row r="960" spans="6:7" ht="15.75" customHeight="1" x14ac:dyDescent="0.25">
      <c r="F960" s="49"/>
      <c r="G960" s="49"/>
    </row>
    <row r="961" spans="6:7" ht="15.75" customHeight="1" x14ac:dyDescent="0.25">
      <c r="F961" s="49"/>
      <c r="G961" s="49"/>
    </row>
    <row r="962" spans="6:7" ht="15.75" customHeight="1" x14ac:dyDescent="0.25">
      <c r="F962" s="49"/>
      <c r="G962" s="49"/>
    </row>
    <row r="963" spans="6:7" ht="15.75" customHeight="1" x14ac:dyDescent="0.25">
      <c r="F963" s="49"/>
      <c r="G963" s="49"/>
    </row>
    <row r="964" spans="6:7" ht="15.75" customHeight="1" x14ac:dyDescent="0.25">
      <c r="F964" s="49"/>
      <c r="G964" s="49"/>
    </row>
    <row r="965" spans="6:7" ht="15.75" customHeight="1" x14ac:dyDescent="0.25">
      <c r="F965" s="49"/>
      <c r="G965" s="49"/>
    </row>
    <row r="966" spans="6:7" ht="15.75" customHeight="1" x14ac:dyDescent="0.25">
      <c r="F966" s="49"/>
      <c r="G966" s="49"/>
    </row>
    <row r="967" spans="6:7" ht="15.75" customHeight="1" x14ac:dyDescent="0.25">
      <c r="F967" s="49"/>
      <c r="G967" s="49"/>
    </row>
    <row r="968" spans="6:7" ht="15.75" customHeight="1" x14ac:dyDescent="0.25">
      <c r="F968" s="49"/>
      <c r="G968" s="49"/>
    </row>
    <row r="969" spans="6:7" ht="15.75" customHeight="1" x14ac:dyDescent="0.25">
      <c r="F969" s="49"/>
      <c r="G969" s="49"/>
    </row>
    <row r="970" spans="6:7" ht="15.75" customHeight="1" x14ac:dyDescent="0.25">
      <c r="F970" s="49"/>
      <c r="G970" s="49"/>
    </row>
    <row r="971" spans="6:7" ht="15.75" customHeight="1" x14ac:dyDescent="0.25">
      <c r="F971" s="49"/>
      <c r="G971" s="49"/>
    </row>
    <row r="972" spans="6:7" ht="15.75" customHeight="1" x14ac:dyDescent="0.25">
      <c r="F972" s="49"/>
      <c r="G972" s="49"/>
    </row>
    <row r="973" spans="6:7" ht="15.75" customHeight="1" x14ac:dyDescent="0.25">
      <c r="F973" s="49"/>
      <c r="G973" s="49"/>
    </row>
    <row r="974" spans="6:7" ht="15.75" customHeight="1" x14ac:dyDescent="0.25">
      <c r="F974" s="49"/>
      <c r="G974" s="49"/>
    </row>
    <row r="975" spans="6:7" ht="15.75" customHeight="1" x14ac:dyDescent="0.25">
      <c r="F975" s="49"/>
      <c r="G975" s="49"/>
    </row>
    <row r="976" spans="6:7" ht="15.75" customHeight="1" x14ac:dyDescent="0.25">
      <c r="F976" s="49"/>
      <c r="G976" s="49"/>
    </row>
    <row r="977" spans="6:7" ht="15.75" customHeight="1" x14ac:dyDescent="0.25">
      <c r="F977" s="49"/>
      <c r="G977" s="49"/>
    </row>
    <row r="978" spans="6:7" ht="15.75" customHeight="1" x14ac:dyDescent="0.25">
      <c r="F978" s="49"/>
      <c r="G978" s="49"/>
    </row>
    <row r="979" spans="6:7" ht="15.75" customHeight="1" x14ac:dyDescent="0.25">
      <c r="F979" s="49"/>
      <c r="G979" s="49"/>
    </row>
    <row r="980" spans="6:7" ht="15.75" customHeight="1" x14ac:dyDescent="0.25">
      <c r="F980" s="49"/>
      <c r="G980" s="49"/>
    </row>
    <row r="981" spans="6:7" ht="15.75" customHeight="1" x14ac:dyDescent="0.25">
      <c r="F981" s="49"/>
      <c r="G981" s="49"/>
    </row>
    <row r="982" spans="6:7" ht="15.75" customHeight="1" x14ac:dyDescent="0.25">
      <c r="F982" s="49"/>
      <c r="G982" s="49"/>
    </row>
    <row r="983" spans="6:7" ht="15.75" customHeight="1" x14ac:dyDescent="0.25">
      <c r="F983" s="49"/>
      <c r="G983" s="49"/>
    </row>
    <row r="984" spans="6:7" ht="15.75" customHeight="1" x14ac:dyDescent="0.25">
      <c r="F984" s="49"/>
      <c r="G984" s="49"/>
    </row>
    <row r="985" spans="6:7" ht="15.75" customHeight="1" x14ac:dyDescent="0.25">
      <c r="F985" s="49"/>
      <c r="G985" s="49"/>
    </row>
    <row r="986" spans="6:7" ht="15.75" customHeight="1" x14ac:dyDescent="0.25">
      <c r="F986" s="49"/>
      <c r="G986" s="49"/>
    </row>
    <row r="987" spans="6:7" ht="15.75" customHeight="1" x14ac:dyDescent="0.25">
      <c r="F987" s="49"/>
      <c r="G987" s="49"/>
    </row>
    <row r="988" spans="6:7" ht="15.75" customHeight="1" x14ac:dyDescent="0.25">
      <c r="F988" s="49"/>
      <c r="G988" s="49"/>
    </row>
    <row r="989" spans="6:7" ht="15.75" customHeight="1" x14ac:dyDescent="0.25">
      <c r="F989" s="49"/>
      <c r="G989" s="49"/>
    </row>
    <row r="990" spans="6:7" ht="15.75" customHeight="1" x14ac:dyDescent="0.25">
      <c r="F990" s="49"/>
      <c r="G990" s="49"/>
    </row>
    <row r="991" spans="6:7" ht="15.75" customHeight="1" x14ac:dyDescent="0.25">
      <c r="F991" s="49"/>
      <c r="G991" s="49"/>
    </row>
    <row r="992" spans="6:7" ht="15.75" customHeight="1" x14ac:dyDescent="0.25">
      <c r="F992" s="49"/>
      <c r="G992" s="49"/>
    </row>
    <row r="993" spans="6:7" ht="15.75" customHeight="1" x14ac:dyDescent="0.25">
      <c r="F993" s="49"/>
      <c r="G993" s="49"/>
    </row>
    <row r="994" spans="6:7" ht="15.75" customHeight="1" x14ac:dyDescent="0.25">
      <c r="F994" s="49"/>
      <c r="G994" s="49"/>
    </row>
    <row r="995" spans="6:7" ht="15.75" customHeight="1" x14ac:dyDescent="0.25">
      <c r="F995" s="49"/>
      <c r="G995" s="49"/>
    </row>
    <row r="996" spans="6:7" ht="15.75" customHeight="1" x14ac:dyDescent="0.25">
      <c r="F996" s="49"/>
      <c r="G996" s="49"/>
    </row>
    <row r="997" spans="6:7" ht="15.75" customHeight="1" x14ac:dyDescent="0.25">
      <c r="F997" s="49"/>
      <c r="G997" s="49"/>
    </row>
    <row r="998" spans="6:7" ht="15.75" customHeight="1" x14ac:dyDescent="0.25">
      <c r="F998" s="49"/>
      <c r="G998" s="49"/>
    </row>
    <row r="999" spans="6:7" ht="15.75" customHeight="1" x14ac:dyDescent="0.25">
      <c r="F999" s="49"/>
      <c r="G999" s="49"/>
    </row>
    <row r="1000" spans="6:7" ht="15.75" customHeight="1" x14ac:dyDescent="0.25">
      <c r="F1000" s="49"/>
      <c r="G1000" s="49"/>
    </row>
    <row r="1001" spans="6:7" ht="15.75" customHeight="1" x14ac:dyDescent="0.25">
      <c r="F1001" s="49"/>
      <c r="G1001" s="49"/>
    </row>
    <row r="1002" spans="6:7" ht="15.75" customHeight="1" x14ac:dyDescent="0.25">
      <c r="F1002" s="49"/>
      <c r="G1002" s="49"/>
    </row>
    <row r="1003" spans="6:7" ht="15.75" customHeight="1" x14ac:dyDescent="0.25">
      <c r="F1003" s="49"/>
      <c r="G1003" s="49"/>
    </row>
    <row r="1004" spans="6:7" ht="15.75" customHeight="1" x14ac:dyDescent="0.25">
      <c r="F1004" s="49"/>
      <c r="G1004" s="49"/>
    </row>
    <row r="1005" spans="6:7" ht="15.75" customHeight="1" x14ac:dyDescent="0.25">
      <c r="F1005" s="49"/>
      <c r="G1005" s="49"/>
    </row>
    <row r="1006" spans="6:7" ht="15.75" customHeight="1" x14ac:dyDescent="0.25">
      <c r="F1006" s="49"/>
      <c r="G1006" s="49"/>
    </row>
    <row r="1007" spans="6:7" ht="15.75" customHeight="1" x14ac:dyDescent="0.25">
      <c r="F1007" s="49"/>
      <c r="G1007" s="49"/>
    </row>
    <row r="1008" spans="6:7" ht="15.75" customHeight="1" x14ac:dyDescent="0.25">
      <c r="F1008" s="49"/>
      <c r="G1008" s="49"/>
    </row>
    <row r="1009" spans="6:7" ht="15.75" customHeight="1" x14ac:dyDescent="0.25">
      <c r="F1009" s="49"/>
      <c r="G1009" s="49"/>
    </row>
    <row r="1010" spans="6:7" ht="15.75" customHeight="1" x14ac:dyDescent="0.25">
      <c r="F1010" s="49"/>
      <c r="G1010" s="49"/>
    </row>
    <row r="1011" spans="6:7" ht="15.75" customHeight="1" x14ac:dyDescent="0.25">
      <c r="F1011" s="49"/>
      <c r="G1011" s="49"/>
    </row>
    <row r="1012" spans="6:7" ht="15.75" customHeight="1" x14ac:dyDescent="0.25">
      <c r="F1012" s="49"/>
      <c r="G1012" s="49"/>
    </row>
    <row r="1013" spans="6:7" ht="15.75" customHeight="1" x14ac:dyDescent="0.25">
      <c r="F1013" s="49"/>
      <c r="G1013" s="49"/>
    </row>
    <row r="1014" spans="6:7" ht="15.75" customHeight="1" x14ac:dyDescent="0.25">
      <c r="F1014" s="49"/>
      <c r="G1014" s="49"/>
    </row>
    <row r="1015" spans="6:7" ht="15.75" customHeight="1" x14ac:dyDescent="0.25">
      <c r="F1015" s="49"/>
      <c r="G1015" s="49"/>
    </row>
    <row r="1016" spans="6:7" ht="15.75" customHeight="1" x14ac:dyDescent="0.25">
      <c r="F1016" s="49"/>
      <c r="G1016" s="49"/>
    </row>
    <row r="1017" spans="6:7" ht="15.75" customHeight="1" x14ac:dyDescent="0.25">
      <c r="F1017" s="49"/>
      <c r="G1017" s="49"/>
    </row>
    <row r="1018" spans="6:7" ht="15.75" customHeight="1" x14ac:dyDescent="0.25">
      <c r="F1018" s="49"/>
      <c r="G1018" s="49"/>
    </row>
  </sheetData>
  <mergeCells count="1">
    <mergeCell ref="B2:G2"/>
  </mergeCells>
  <pageMargins left="0.7" right="0.7" top="0.75" bottom="0.75" header="0" footer="0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0"/>
  <sheetViews>
    <sheetView workbookViewId="0">
      <selection activeCell="B25" sqref="B25"/>
    </sheetView>
  </sheetViews>
  <sheetFormatPr defaultColWidth="14.42578125" defaultRowHeight="15" customHeight="1" x14ac:dyDescent="0.25"/>
  <cols>
    <col min="1" max="1" width="8.7109375" customWidth="1"/>
    <col min="2" max="2" width="37.7109375" customWidth="1"/>
    <col min="3" max="5" width="25.28515625" customWidth="1"/>
    <col min="6" max="7" width="15.7109375" customWidth="1"/>
    <col min="8" max="26" width="8.7109375" customWidth="1"/>
  </cols>
  <sheetData>
    <row r="1" spans="2:7" ht="18" x14ac:dyDescent="0.25">
      <c r="B1" s="21"/>
      <c r="C1" s="21"/>
      <c r="D1" s="21"/>
      <c r="E1" s="24"/>
      <c r="F1" s="24"/>
      <c r="G1" s="24"/>
    </row>
    <row r="2" spans="2:7" ht="15.75" customHeight="1" x14ac:dyDescent="0.25">
      <c r="B2" s="188" t="s">
        <v>182</v>
      </c>
      <c r="C2" s="160"/>
      <c r="D2" s="160"/>
      <c r="E2" s="160"/>
      <c r="F2" s="160"/>
      <c r="G2" s="160"/>
    </row>
    <row r="3" spans="2:7" ht="18" x14ac:dyDescent="0.25">
      <c r="B3" s="21"/>
      <c r="C3" s="21"/>
      <c r="D3" s="21"/>
      <c r="E3" s="24"/>
      <c r="F3" s="24"/>
      <c r="G3" s="24"/>
    </row>
    <row r="4" spans="2:7" ht="25.5" x14ac:dyDescent="0.25">
      <c r="B4" s="26" t="s">
        <v>3</v>
      </c>
      <c r="C4" s="26" t="s">
        <v>183</v>
      </c>
      <c r="D4" s="26" t="s">
        <v>34</v>
      </c>
      <c r="E4" s="26" t="s">
        <v>294</v>
      </c>
      <c r="F4" s="26" t="s">
        <v>6</v>
      </c>
      <c r="G4" s="26" t="s">
        <v>7</v>
      </c>
    </row>
    <row r="5" spans="2:7" x14ac:dyDescent="0.25">
      <c r="B5" s="26">
        <v>1</v>
      </c>
      <c r="C5" s="26">
        <v>5</v>
      </c>
      <c r="D5" s="26">
        <v>3</v>
      </c>
      <c r="E5" s="26">
        <v>5</v>
      </c>
      <c r="F5" s="26" t="s">
        <v>8</v>
      </c>
      <c r="G5" s="26" t="s">
        <v>21</v>
      </c>
    </row>
    <row r="6" spans="2:7" ht="15.75" customHeight="1" x14ac:dyDescent="0.25">
      <c r="B6" s="28" t="s">
        <v>151</v>
      </c>
      <c r="C6" s="156">
        <v>1454100.68</v>
      </c>
      <c r="D6" s="156">
        <v>2973323</v>
      </c>
      <c r="E6" s="156">
        <v>1302286.25</v>
      </c>
      <c r="F6" s="157">
        <v>90</v>
      </c>
      <c r="G6" s="157">
        <v>41</v>
      </c>
    </row>
    <row r="7" spans="2:7" ht="15.75" customHeight="1" x14ac:dyDescent="0.25">
      <c r="B7" s="28" t="s">
        <v>184</v>
      </c>
      <c r="C7" s="50">
        <v>1454100.68</v>
      </c>
      <c r="D7" s="50">
        <v>2973323</v>
      </c>
      <c r="E7" s="50">
        <v>1302286.25</v>
      </c>
      <c r="F7" s="157">
        <f t="shared" ref="F7:F9" si="0">E7/C7*100</f>
        <v>89.559565435317737</v>
      </c>
      <c r="G7" s="157">
        <f t="shared" ref="G7:G9" si="1">E7/D7*100</f>
        <v>43.799017126629025</v>
      </c>
    </row>
    <row r="8" spans="2:7" x14ac:dyDescent="0.25">
      <c r="B8" s="46" t="s">
        <v>185</v>
      </c>
      <c r="C8" s="92">
        <v>1454100.68</v>
      </c>
      <c r="D8" s="92">
        <v>2973323</v>
      </c>
      <c r="E8" s="92">
        <v>1302286.25</v>
      </c>
      <c r="F8" s="155">
        <f t="shared" si="0"/>
        <v>89.559565435317737</v>
      </c>
      <c r="G8" s="155">
        <f t="shared" si="1"/>
        <v>43.799017126629025</v>
      </c>
    </row>
    <row r="9" spans="2:7" x14ac:dyDescent="0.25">
      <c r="B9" s="39" t="s">
        <v>186</v>
      </c>
      <c r="C9" s="92">
        <v>1454100.68</v>
      </c>
      <c r="D9" s="92">
        <v>2973323</v>
      </c>
      <c r="E9" s="92">
        <v>1302286.25</v>
      </c>
      <c r="F9" s="155">
        <f t="shared" si="0"/>
        <v>89.559565435317737</v>
      </c>
      <c r="G9" s="155">
        <f t="shared" si="1"/>
        <v>43.799017126629025</v>
      </c>
    </row>
    <row r="10" spans="2:7" x14ac:dyDescent="0.25">
      <c r="B10" s="36"/>
      <c r="C10" s="156"/>
      <c r="D10" s="81"/>
      <c r="E10" s="156"/>
      <c r="F10" s="157"/>
      <c r="G10" s="15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G2"/>
  </mergeCells>
  <pageMargins left="0.7" right="0.7" top="0.75" bottom="0.75" header="0" footer="0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00"/>
  <sheetViews>
    <sheetView workbookViewId="0">
      <selection activeCell="I22" sqref="I22"/>
    </sheetView>
  </sheetViews>
  <sheetFormatPr defaultColWidth="14.42578125" defaultRowHeight="15" customHeight="1" x14ac:dyDescent="0.25"/>
  <cols>
    <col min="1" max="1" width="8.7109375" customWidth="1"/>
    <col min="2" max="2" width="7.42578125" customWidth="1"/>
    <col min="3" max="4" width="8.42578125" customWidth="1"/>
    <col min="5" max="5" width="5.42578125" customWidth="1"/>
    <col min="6" max="9" width="25.28515625" customWidth="1"/>
    <col min="10" max="11" width="15.7109375" customWidth="1"/>
    <col min="12" max="26" width="8.7109375" customWidth="1"/>
  </cols>
  <sheetData>
    <row r="1" spans="2:11" ht="18" customHeight="1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2:11" ht="18" customHeight="1" x14ac:dyDescent="0.25">
      <c r="B2" s="188" t="s">
        <v>187</v>
      </c>
      <c r="C2" s="160"/>
      <c r="D2" s="160"/>
      <c r="E2" s="160"/>
      <c r="F2" s="160"/>
      <c r="G2" s="160"/>
      <c r="H2" s="160"/>
      <c r="I2" s="160"/>
      <c r="J2" s="160"/>
      <c r="K2" s="160"/>
    </row>
    <row r="3" spans="2:11" ht="15.75" customHeight="1" x14ac:dyDescent="0.25">
      <c r="B3" s="188" t="s">
        <v>188</v>
      </c>
      <c r="C3" s="160"/>
      <c r="D3" s="160"/>
      <c r="E3" s="160"/>
      <c r="F3" s="160"/>
      <c r="G3" s="160"/>
      <c r="H3" s="160"/>
      <c r="I3" s="160"/>
      <c r="J3" s="160"/>
      <c r="K3" s="160"/>
    </row>
    <row r="4" spans="2:11" ht="18" x14ac:dyDescent="0.25">
      <c r="B4" s="21"/>
      <c r="C4" s="21"/>
      <c r="D4" s="21"/>
      <c r="E4" s="21"/>
      <c r="F4" s="21"/>
      <c r="G4" s="21"/>
      <c r="H4" s="21"/>
      <c r="I4" s="24"/>
      <c r="J4" s="24"/>
      <c r="K4" s="24"/>
    </row>
    <row r="5" spans="2:11" ht="25.5" customHeight="1" x14ac:dyDescent="0.25">
      <c r="B5" s="185" t="s">
        <v>3</v>
      </c>
      <c r="C5" s="186"/>
      <c r="D5" s="186"/>
      <c r="E5" s="186"/>
      <c r="F5" s="187"/>
      <c r="G5" s="51" t="s">
        <v>190</v>
      </c>
      <c r="H5" s="26" t="s">
        <v>189</v>
      </c>
      <c r="I5" s="51" t="s">
        <v>295</v>
      </c>
      <c r="J5" s="51" t="s">
        <v>6</v>
      </c>
      <c r="K5" s="51" t="s">
        <v>7</v>
      </c>
    </row>
    <row r="6" spans="2:11" x14ac:dyDescent="0.25">
      <c r="B6" s="185">
        <v>1</v>
      </c>
      <c r="C6" s="186"/>
      <c r="D6" s="186"/>
      <c r="E6" s="186"/>
      <c r="F6" s="187"/>
      <c r="G6" s="51">
        <v>5</v>
      </c>
      <c r="H6" s="51">
        <v>3</v>
      </c>
      <c r="I6" s="51">
        <v>5</v>
      </c>
      <c r="J6" s="51" t="s">
        <v>8</v>
      </c>
      <c r="K6" s="51" t="s">
        <v>21</v>
      </c>
    </row>
    <row r="7" spans="2:11" ht="25.5" x14ac:dyDescent="0.25">
      <c r="B7" s="28">
        <v>8</v>
      </c>
      <c r="C7" s="28"/>
      <c r="D7" s="28"/>
      <c r="E7" s="28"/>
      <c r="F7" s="28" t="s">
        <v>191</v>
      </c>
      <c r="G7" s="53">
        <v>0</v>
      </c>
      <c r="H7" s="52">
        <v>0</v>
      </c>
      <c r="I7" s="53">
        <v>0</v>
      </c>
      <c r="J7" s="53">
        <v>0</v>
      </c>
      <c r="K7" s="53">
        <v>0</v>
      </c>
    </row>
    <row r="8" spans="2:11" x14ac:dyDescent="0.25">
      <c r="B8" s="28"/>
      <c r="C8" s="31">
        <v>84</v>
      </c>
      <c r="D8" s="31"/>
      <c r="E8" s="31"/>
      <c r="F8" s="31" t="s">
        <v>192</v>
      </c>
      <c r="G8" s="53">
        <v>0</v>
      </c>
      <c r="H8" s="52">
        <v>0</v>
      </c>
      <c r="I8" s="53">
        <v>0</v>
      </c>
      <c r="J8" s="53">
        <v>0</v>
      </c>
      <c r="K8" s="53">
        <v>0</v>
      </c>
    </row>
    <row r="9" spans="2:11" ht="51" x14ac:dyDescent="0.25">
      <c r="B9" s="32"/>
      <c r="C9" s="32"/>
      <c r="D9" s="32">
        <v>841</v>
      </c>
      <c r="E9" s="32"/>
      <c r="F9" s="33" t="s">
        <v>193</v>
      </c>
      <c r="G9" s="53">
        <v>0</v>
      </c>
      <c r="H9" s="52">
        <v>0</v>
      </c>
      <c r="I9" s="53">
        <v>0</v>
      </c>
      <c r="J9" s="53">
        <v>0</v>
      </c>
      <c r="K9" s="53">
        <v>0</v>
      </c>
    </row>
    <row r="10" spans="2:11" ht="25.5" x14ac:dyDescent="0.25">
      <c r="B10" s="32"/>
      <c r="C10" s="32"/>
      <c r="D10" s="32"/>
      <c r="E10" s="32">
        <v>8413</v>
      </c>
      <c r="F10" s="33" t="s">
        <v>194</v>
      </c>
      <c r="G10" s="53">
        <v>0</v>
      </c>
      <c r="H10" s="52">
        <v>0</v>
      </c>
      <c r="I10" s="53">
        <v>0</v>
      </c>
      <c r="J10" s="53">
        <v>0</v>
      </c>
      <c r="K10" s="53">
        <v>0</v>
      </c>
    </row>
    <row r="11" spans="2:11" x14ac:dyDescent="0.25">
      <c r="B11" s="32"/>
      <c r="C11" s="32"/>
      <c r="D11" s="32"/>
      <c r="E11" s="54" t="s">
        <v>195</v>
      </c>
      <c r="F11" s="48"/>
      <c r="G11" s="53">
        <v>0</v>
      </c>
      <c r="H11" s="52">
        <v>0</v>
      </c>
      <c r="I11" s="53">
        <v>0</v>
      </c>
      <c r="J11" s="53">
        <v>0</v>
      </c>
      <c r="K11" s="53">
        <v>0</v>
      </c>
    </row>
    <row r="12" spans="2:11" ht="25.5" x14ac:dyDescent="0.25">
      <c r="B12" s="36">
        <v>5</v>
      </c>
      <c r="C12" s="36"/>
      <c r="D12" s="36"/>
      <c r="E12" s="36"/>
      <c r="F12" s="41" t="s">
        <v>196</v>
      </c>
      <c r="G12" s="53">
        <v>0</v>
      </c>
      <c r="H12" s="52">
        <v>0</v>
      </c>
      <c r="I12" s="53">
        <v>0</v>
      </c>
      <c r="J12" s="53">
        <v>0</v>
      </c>
      <c r="K12" s="53">
        <v>0</v>
      </c>
    </row>
    <row r="13" spans="2:11" ht="25.5" x14ac:dyDescent="0.25">
      <c r="B13" s="31"/>
      <c r="C13" s="31">
        <v>54</v>
      </c>
      <c r="D13" s="31"/>
      <c r="E13" s="31"/>
      <c r="F13" s="42" t="s">
        <v>197</v>
      </c>
      <c r="G13" s="53">
        <v>0</v>
      </c>
      <c r="H13" s="52">
        <v>0</v>
      </c>
      <c r="I13" s="53">
        <v>0</v>
      </c>
      <c r="J13" s="53">
        <v>0</v>
      </c>
      <c r="K13" s="53">
        <v>0</v>
      </c>
    </row>
    <row r="14" spans="2:11" ht="63.75" x14ac:dyDescent="0.25">
      <c r="B14" s="31"/>
      <c r="C14" s="31"/>
      <c r="D14" s="31">
        <v>541</v>
      </c>
      <c r="E14" s="31"/>
      <c r="F14" s="33" t="s">
        <v>198</v>
      </c>
      <c r="G14" s="53">
        <v>0</v>
      </c>
      <c r="H14" s="52">
        <v>0</v>
      </c>
      <c r="I14" s="53">
        <v>0</v>
      </c>
      <c r="J14" s="53">
        <v>0</v>
      </c>
      <c r="K14" s="53">
        <v>0</v>
      </c>
    </row>
    <row r="15" spans="2:11" ht="38.25" x14ac:dyDescent="0.25">
      <c r="B15" s="31"/>
      <c r="C15" s="31"/>
      <c r="D15" s="31"/>
      <c r="E15" s="31">
        <v>5413</v>
      </c>
      <c r="F15" s="33" t="s">
        <v>199</v>
      </c>
      <c r="G15" s="53">
        <v>0</v>
      </c>
      <c r="H15" s="52">
        <v>0</v>
      </c>
      <c r="I15" s="53">
        <v>0</v>
      </c>
      <c r="J15" s="53">
        <v>0</v>
      </c>
      <c r="K15" s="53">
        <v>0</v>
      </c>
    </row>
    <row r="16" spans="2:11" x14ac:dyDescent="0.25">
      <c r="B16" s="32" t="s">
        <v>73</v>
      </c>
      <c r="C16" s="36"/>
      <c r="D16" s="36"/>
      <c r="E16" s="36"/>
      <c r="F16" s="41" t="s">
        <v>195</v>
      </c>
      <c r="G16" s="37"/>
      <c r="H16" s="43"/>
      <c r="I16" s="37"/>
      <c r="J16" s="37"/>
      <c r="K16" s="3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B2:K2"/>
    <mergeCell ref="B3:K3"/>
    <mergeCell ref="B5:F5"/>
    <mergeCell ref="B6:F6"/>
  </mergeCells>
  <pageMargins left="0.7" right="0.7" top="0.75" bottom="0.75" header="0" footer="0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42"/>
  <sheetViews>
    <sheetView view="pageBreakPreview" topLeftCell="A22" zoomScaleNormal="100" zoomScaleSheetLayoutView="100" workbookViewId="0">
      <selection activeCell="B9" sqref="B9:F9"/>
    </sheetView>
  </sheetViews>
  <sheetFormatPr defaultColWidth="14.42578125" defaultRowHeight="15" customHeight="1" x14ac:dyDescent="0.25"/>
  <cols>
    <col min="1" max="1" width="9.140625" customWidth="1"/>
    <col min="2" max="2" width="56.140625" customWidth="1"/>
    <col min="3" max="3" width="77.85546875" customWidth="1"/>
    <col min="4" max="4" width="21.5703125" customWidth="1"/>
    <col min="5" max="5" width="18.42578125" customWidth="1"/>
    <col min="6" max="6" width="19" customWidth="1"/>
    <col min="7" max="26" width="8.7109375" customWidth="1"/>
  </cols>
  <sheetData>
    <row r="1" spans="1:26" ht="12.75" customHeight="1" x14ac:dyDescent="0.25">
      <c r="A1" s="55"/>
      <c r="B1" s="56"/>
      <c r="C1" s="56"/>
      <c r="D1" s="56"/>
      <c r="E1" s="56"/>
      <c r="F1" s="56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18" customHeight="1" x14ac:dyDescent="0.25">
      <c r="A2" s="55"/>
      <c r="B2" s="189" t="s">
        <v>200</v>
      </c>
      <c r="C2" s="160"/>
      <c r="D2" s="160"/>
      <c r="E2" s="160"/>
      <c r="F2" s="160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12.75" customHeight="1" x14ac:dyDescent="0.25">
      <c r="A3" s="55"/>
      <c r="B3" s="56"/>
      <c r="C3" s="56"/>
      <c r="D3" s="56"/>
      <c r="E3" s="56"/>
      <c r="F3" s="56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12.75" customHeight="1" x14ac:dyDescent="0.25">
      <c r="A4" s="55"/>
      <c r="B4" s="190" t="s">
        <v>201</v>
      </c>
      <c r="C4" s="160"/>
      <c r="D4" s="160"/>
      <c r="E4" s="160"/>
      <c r="F4" s="160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2.75" customHeight="1" x14ac:dyDescent="0.25">
      <c r="A5" s="55"/>
      <c r="B5" s="56"/>
      <c r="C5" s="56"/>
      <c r="D5" s="56"/>
      <c r="E5" s="56"/>
      <c r="F5" s="56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2.75" customHeight="1" x14ac:dyDescent="0.25">
      <c r="A6" s="55"/>
      <c r="B6" s="185" t="s">
        <v>3</v>
      </c>
      <c r="C6" s="191"/>
      <c r="D6" s="191"/>
      <c r="E6" s="191"/>
      <c r="F6" s="192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5.75" customHeight="1" x14ac:dyDescent="0.25">
      <c r="A7" s="55"/>
      <c r="B7" s="185">
        <v>1</v>
      </c>
      <c r="C7" s="191"/>
      <c r="D7" s="191"/>
      <c r="E7" s="191"/>
      <c r="F7" s="192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38.25" customHeight="1" x14ac:dyDescent="0.25">
      <c r="A8" s="55"/>
      <c r="B8" s="26" t="s">
        <v>202</v>
      </c>
      <c r="C8" s="26"/>
      <c r="D8" s="26" t="s">
        <v>183</v>
      </c>
      <c r="E8" s="26" t="s">
        <v>34</v>
      </c>
      <c r="F8" s="26" t="s">
        <v>296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33" customHeight="1" x14ac:dyDescent="0.25">
      <c r="A9" s="55"/>
      <c r="B9" s="57" t="s">
        <v>127</v>
      </c>
      <c r="C9" s="57" t="s">
        <v>127</v>
      </c>
      <c r="D9" s="116">
        <v>1311853.2699999998</v>
      </c>
      <c r="E9" s="126">
        <f>E10+E14+E21+E28+E44+E33</f>
        <v>3203739.17</v>
      </c>
      <c r="F9" s="127">
        <f>F10+F14+F21+F28</f>
        <v>1107855.5999999999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2.75" customHeight="1" x14ac:dyDescent="0.25">
      <c r="A10" s="58"/>
      <c r="B10" s="59" t="s">
        <v>203</v>
      </c>
      <c r="C10" s="59" t="s">
        <v>204</v>
      </c>
      <c r="D10" s="117">
        <v>16308.07</v>
      </c>
      <c r="E10" s="128">
        <f>E12</f>
        <v>35625</v>
      </c>
      <c r="F10" s="129">
        <f>F11</f>
        <v>14912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ht="15" customHeight="1" x14ac:dyDescent="0.25">
      <c r="A11" s="55"/>
      <c r="B11" s="61" t="s">
        <v>205</v>
      </c>
      <c r="C11" s="61" t="s">
        <v>204</v>
      </c>
      <c r="D11" s="91">
        <v>16308.07</v>
      </c>
      <c r="E11" s="119">
        <v>35625</v>
      </c>
      <c r="F11" s="120">
        <f>F12</f>
        <v>14912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2.75" customHeight="1" x14ac:dyDescent="0.25">
      <c r="A12" s="55"/>
      <c r="B12" s="61" t="s">
        <v>205</v>
      </c>
      <c r="C12" s="61" t="s">
        <v>204</v>
      </c>
      <c r="D12" s="91">
        <v>16308.07</v>
      </c>
      <c r="E12" s="119">
        <v>35625</v>
      </c>
      <c r="F12" s="120">
        <f>F13</f>
        <v>14912</v>
      </c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2.75" customHeight="1" x14ac:dyDescent="0.25">
      <c r="A13" s="55"/>
      <c r="B13" s="61">
        <v>671</v>
      </c>
      <c r="C13" s="61" t="s">
        <v>206</v>
      </c>
      <c r="D13" s="91">
        <v>16308.07</v>
      </c>
      <c r="E13" s="119">
        <v>35625</v>
      </c>
      <c r="F13" s="120">
        <v>14912</v>
      </c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2.75" customHeight="1" x14ac:dyDescent="0.25">
      <c r="A14" s="55"/>
      <c r="B14" s="59" t="s">
        <v>207</v>
      </c>
      <c r="C14" s="59" t="s">
        <v>208</v>
      </c>
      <c r="D14" s="117">
        <v>1431.18</v>
      </c>
      <c r="E14" s="128">
        <f>E15+E19</f>
        <v>8574.19</v>
      </c>
      <c r="F14" s="129">
        <f>F15+F19</f>
        <v>948.91</v>
      </c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2.75" customHeight="1" x14ac:dyDescent="0.25">
      <c r="A15" s="55"/>
      <c r="B15" s="61" t="s">
        <v>209</v>
      </c>
      <c r="C15" s="61" t="s">
        <v>210</v>
      </c>
      <c r="D15" s="91">
        <v>1431.18</v>
      </c>
      <c r="E15" s="119">
        <f>E16+E17+E18</f>
        <v>8574.19</v>
      </c>
      <c r="F15" s="120">
        <f>F16+F17+F18</f>
        <v>948.91</v>
      </c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2.75" customHeight="1" x14ac:dyDescent="0.25">
      <c r="A16" s="55"/>
      <c r="B16" s="61">
        <v>641</v>
      </c>
      <c r="C16" s="61" t="s">
        <v>211</v>
      </c>
      <c r="D16" s="91">
        <v>0</v>
      </c>
      <c r="E16" s="119">
        <v>0</v>
      </c>
      <c r="F16" s="120">
        <v>0</v>
      </c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.75" customHeight="1" x14ac:dyDescent="0.25">
      <c r="A17" s="55"/>
      <c r="B17" s="61">
        <v>642</v>
      </c>
      <c r="C17" s="61" t="s">
        <v>212</v>
      </c>
      <c r="D17" s="91">
        <v>0</v>
      </c>
      <c r="E17" s="119">
        <v>0</v>
      </c>
      <c r="F17" s="120">
        <v>0</v>
      </c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2.75" customHeight="1" x14ac:dyDescent="0.25">
      <c r="A18" s="55"/>
      <c r="B18" s="61">
        <v>661</v>
      </c>
      <c r="C18" s="61" t="s">
        <v>61</v>
      </c>
      <c r="D18" s="91">
        <v>1431.18</v>
      </c>
      <c r="E18" s="119">
        <v>8574.19</v>
      </c>
      <c r="F18" s="120">
        <v>948.91</v>
      </c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2.75" customHeight="1" x14ac:dyDescent="0.25">
      <c r="A19" s="55"/>
      <c r="B19" s="61" t="s">
        <v>213</v>
      </c>
      <c r="C19" s="61" t="s">
        <v>214</v>
      </c>
      <c r="D19" s="91">
        <v>0</v>
      </c>
      <c r="E19" s="119">
        <v>0</v>
      </c>
      <c r="F19" s="120">
        <v>0</v>
      </c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2.75" customHeight="1" x14ac:dyDescent="0.25">
      <c r="A20" s="55"/>
      <c r="B20" s="61">
        <v>9221</v>
      </c>
      <c r="C20" s="61" t="s">
        <v>215</v>
      </c>
      <c r="D20" s="91">
        <v>0</v>
      </c>
      <c r="E20" s="119">
        <v>0</v>
      </c>
      <c r="F20" s="120">
        <v>0</v>
      </c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2.75" customHeight="1" x14ac:dyDescent="0.25">
      <c r="A21" s="62"/>
      <c r="B21" s="59" t="s">
        <v>216</v>
      </c>
      <c r="C21" s="59" t="s">
        <v>217</v>
      </c>
      <c r="D21" s="117">
        <v>82960.489999999991</v>
      </c>
      <c r="E21" s="128">
        <f>E22+E26</f>
        <v>151000</v>
      </c>
      <c r="F21" s="129">
        <f>F22+F26</f>
        <v>64403.42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2.75" customHeight="1" x14ac:dyDescent="0.25">
      <c r="A22" s="55"/>
      <c r="B22" s="61" t="s">
        <v>218</v>
      </c>
      <c r="C22" s="61" t="s">
        <v>219</v>
      </c>
      <c r="D22" s="91">
        <v>1067.04</v>
      </c>
      <c r="E22" s="119">
        <f>E23+E24+E25</f>
        <v>30000</v>
      </c>
      <c r="F22" s="120">
        <f>SUM(F23:F25)</f>
        <v>729.08</v>
      </c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2.75" customHeight="1" x14ac:dyDescent="0.25">
      <c r="A23" s="55"/>
      <c r="B23" s="61">
        <v>634</v>
      </c>
      <c r="C23" s="61" t="s">
        <v>220</v>
      </c>
      <c r="D23" s="91">
        <v>0</v>
      </c>
      <c r="E23" s="119">
        <v>0</v>
      </c>
      <c r="F23" s="120">
        <v>0</v>
      </c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2.75" customHeight="1" x14ac:dyDescent="0.25">
      <c r="A24" s="55"/>
      <c r="B24" s="61">
        <v>636</v>
      </c>
      <c r="C24" s="61" t="s">
        <v>221</v>
      </c>
      <c r="D24" s="91">
        <v>0</v>
      </c>
      <c r="E24" s="119">
        <v>0</v>
      </c>
      <c r="F24" s="120">
        <v>0</v>
      </c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12.75" customHeight="1" x14ac:dyDescent="0.25">
      <c r="A25" s="55"/>
      <c r="B25" s="61">
        <v>652</v>
      </c>
      <c r="C25" s="61" t="s">
        <v>222</v>
      </c>
      <c r="D25" s="91">
        <v>1067.04</v>
      </c>
      <c r="E25" s="119">
        <v>30000</v>
      </c>
      <c r="F25" s="120">
        <v>729.08</v>
      </c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2.75" customHeight="1" x14ac:dyDescent="0.25">
      <c r="A26" s="55"/>
      <c r="B26" s="61" t="s">
        <v>223</v>
      </c>
      <c r="C26" s="61" t="s">
        <v>224</v>
      </c>
      <c r="D26" s="91">
        <v>81893.45</v>
      </c>
      <c r="E26" s="119">
        <f>E27</f>
        <v>121000</v>
      </c>
      <c r="F26" s="120">
        <f>F27</f>
        <v>63674.34</v>
      </c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2.75" customHeight="1" x14ac:dyDescent="0.25">
      <c r="A27" s="55"/>
      <c r="B27" s="61">
        <v>671</v>
      </c>
      <c r="C27" s="61" t="s">
        <v>206</v>
      </c>
      <c r="D27" s="91">
        <v>81893.45</v>
      </c>
      <c r="E27" s="119">
        <v>121000</v>
      </c>
      <c r="F27" s="120">
        <v>63674.34</v>
      </c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2.75" customHeight="1" x14ac:dyDescent="0.25">
      <c r="A28" s="62"/>
      <c r="B28" s="59" t="s">
        <v>225</v>
      </c>
      <c r="C28" s="59" t="s">
        <v>226</v>
      </c>
      <c r="D28" s="117">
        <v>1211153.5299999998</v>
      </c>
      <c r="E28" s="128">
        <f>E29+E31+E35+E38+E42</f>
        <v>2996539.98</v>
      </c>
      <c r="F28" s="129">
        <f>F29+F31+F35+F38+F42+F44</f>
        <v>1027591.2699999999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26" ht="12.75" customHeight="1" x14ac:dyDescent="0.25">
      <c r="A29" s="55"/>
      <c r="B29" s="61" t="s">
        <v>227</v>
      </c>
      <c r="C29" s="61" t="s">
        <v>228</v>
      </c>
      <c r="D29" s="91">
        <v>0</v>
      </c>
      <c r="E29" s="119">
        <v>0</v>
      </c>
      <c r="F29" s="120">
        <f>F30</f>
        <v>0</v>
      </c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2.75" customHeight="1" x14ac:dyDescent="0.25">
      <c r="A30" s="55"/>
      <c r="B30" s="61">
        <v>671</v>
      </c>
      <c r="C30" s="61" t="s">
        <v>206</v>
      </c>
      <c r="D30" s="91">
        <v>0</v>
      </c>
      <c r="E30" s="119">
        <v>0</v>
      </c>
      <c r="F30" s="120">
        <v>0</v>
      </c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2.75" customHeight="1" x14ac:dyDescent="0.25">
      <c r="A31" s="55"/>
      <c r="B31" s="61" t="s">
        <v>298</v>
      </c>
      <c r="C31" s="61" t="s">
        <v>229</v>
      </c>
      <c r="D31" s="91">
        <v>12248.13</v>
      </c>
      <c r="E31" s="119">
        <f>E32</f>
        <v>26478</v>
      </c>
      <c r="F31" s="120">
        <f>F32</f>
        <v>9940.9599999999991</v>
      </c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2.75" customHeight="1" x14ac:dyDescent="0.25">
      <c r="A32" s="55"/>
      <c r="B32" s="61">
        <v>671</v>
      </c>
      <c r="C32" s="61" t="s">
        <v>206</v>
      </c>
      <c r="D32" s="91">
        <v>12248.13</v>
      </c>
      <c r="E32" s="119">
        <v>26478</v>
      </c>
      <c r="F32" s="120">
        <v>9940.9599999999991</v>
      </c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6" s="78" customFormat="1" ht="12.75" customHeight="1" x14ac:dyDescent="0.25">
      <c r="A33" s="55"/>
      <c r="B33" s="61" t="s">
        <v>313</v>
      </c>
      <c r="C33" s="61" t="s">
        <v>314</v>
      </c>
      <c r="D33" s="91">
        <v>0</v>
      </c>
      <c r="E33" s="119">
        <v>9000</v>
      </c>
      <c r="F33" s="120">
        <v>0</v>
      </c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s="78" customFormat="1" ht="12.75" customHeight="1" x14ac:dyDescent="0.25">
      <c r="A34" s="55"/>
      <c r="B34" s="61">
        <v>671</v>
      </c>
      <c r="C34" s="61" t="s">
        <v>206</v>
      </c>
      <c r="D34" s="91">
        <v>0</v>
      </c>
      <c r="E34" s="119">
        <v>9000</v>
      </c>
      <c r="F34" s="120">
        <v>0</v>
      </c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12.75" customHeight="1" x14ac:dyDescent="0.25">
      <c r="A35" s="55"/>
      <c r="B35" s="61" t="s">
        <v>308</v>
      </c>
      <c r="C35" s="61" t="s">
        <v>230</v>
      </c>
      <c r="D35" s="91">
        <v>1119533.52</v>
      </c>
      <c r="E35" s="119">
        <f>E36+E37</f>
        <v>2847608.44</v>
      </c>
      <c r="F35" s="120">
        <f>F36+F37</f>
        <v>1013945.34</v>
      </c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ht="12.75" customHeight="1" x14ac:dyDescent="0.25">
      <c r="A36" s="55"/>
      <c r="B36" s="61">
        <v>634</v>
      </c>
      <c r="C36" s="61" t="s">
        <v>220</v>
      </c>
      <c r="D36" s="91">
        <v>0</v>
      </c>
      <c r="E36" s="119">
        <v>0</v>
      </c>
      <c r="F36" s="120">
        <v>0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ht="12.75" customHeight="1" x14ac:dyDescent="0.25">
      <c r="A37" s="55"/>
      <c r="B37" s="61">
        <v>636</v>
      </c>
      <c r="C37" s="61" t="s">
        <v>221</v>
      </c>
      <c r="D37" s="91">
        <v>1119533.52</v>
      </c>
      <c r="E37" s="119">
        <v>2847608.44</v>
      </c>
      <c r="F37" s="120">
        <v>1013945.34</v>
      </c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12.75" customHeight="1" x14ac:dyDescent="0.25">
      <c r="A38" s="55"/>
      <c r="B38" s="61" t="s">
        <v>309</v>
      </c>
      <c r="C38" s="61" t="s">
        <v>231</v>
      </c>
      <c r="D38" s="91">
        <v>76220</v>
      </c>
      <c r="E38" s="119">
        <f>E39+E40+E41</f>
        <v>122453.54</v>
      </c>
      <c r="F38" s="120">
        <f>SUM(F39:F41)</f>
        <v>0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12.75" customHeight="1" x14ac:dyDescent="0.25">
      <c r="A39" s="55"/>
      <c r="B39" s="61">
        <v>632</v>
      </c>
      <c r="C39" s="61" t="s">
        <v>38</v>
      </c>
      <c r="D39" s="91">
        <v>0</v>
      </c>
      <c r="E39" s="119">
        <v>0</v>
      </c>
      <c r="F39" s="120">
        <v>0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12.75" customHeight="1" x14ac:dyDescent="0.25">
      <c r="A40" s="55"/>
      <c r="B40" s="61">
        <v>638</v>
      </c>
      <c r="C40" s="61" t="s">
        <v>232</v>
      </c>
      <c r="D40" s="91">
        <v>76220</v>
      </c>
      <c r="E40" s="119">
        <v>122453.54</v>
      </c>
      <c r="F40" s="120">
        <v>0</v>
      </c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12.75" customHeight="1" x14ac:dyDescent="0.25">
      <c r="A41" s="55"/>
      <c r="B41" s="61">
        <v>639</v>
      </c>
      <c r="C41" s="61" t="s">
        <v>48</v>
      </c>
      <c r="D41" s="91">
        <v>0</v>
      </c>
      <c r="E41" s="119">
        <v>0</v>
      </c>
      <c r="F41" s="120">
        <v>0</v>
      </c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12.75" customHeight="1" x14ac:dyDescent="0.25">
      <c r="A42" s="55"/>
      <c r="B42" s="61" t="s">
        <v>310</v>
      </c>
      <c r="C42" s="61" t="s">
        <v>233</v>
      </c>
      <c r="D42" s="91">
        <v>0</v>
      </c>
      <c r="E42" s="119">
        <v>0</v>
      </c>
      <c r="F42" s="120">
        <v>0</v>
      </c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s="78" customFormat="1" ht="12.75" customHeight="1" x14ac:dyDescent="0.25">
      <c r="A43" s="55"/>
      <c r="B43" s="132" t="s">
        <v>315</v>
      </c>
      <c r="C43" s="132"/>
      <c r="D43" s="129">
        <v>3151.88</v>
      </c>
      <c r="E43" s="129">
        <v>3000</v>
      </c>
      <c r="F43" s="129">
        <v>3704.97</v>
      </c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12.75" customHeight="1" x14ac:dyDescent="0.25">
      <c r="A44" s="55"/>
      <c r="B44" s="61" t="s">
        <v>234</v>
      </c>
      <c r="C44" s="61" t="s">
        <v>235</v>
      </c>
      <c r="D44" s="91">
        <v>3151.88</v>
      </c>
      <c r="E44" s="119">
        <f>E45</f>
        <v>3000</v>
      </c>
      <c r="F44" s="120">
        <f>F45</f>
        <v>3704.97</v>
      </c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12.75" customHeight="1" x14ac:dyDescent="0.25">
      <c r="A45" s="55"/>
      <c r="B45" s="61">
        <v>663</v>
      </c>
      <c r="C45" s="61" t="s">
        <v>236</v>
      </c>
      <c r="D45" s="91">
        <v>3151.88</v>
      </c>
      <c r="E45" s="119">
        <v>3000</v>
      </c>
      <c r="F45" s="120">
        <v>3704.97</v>
      </c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36" customHeight="1" x14ac:dyDescent="0.25">
      <c r="A46" s="55"/>
      <c r="B46" s="63" t="s">
        <v>151</v>
      </c>
      <c r="C46" s="63" t="s">
        <v>151</v>
      </c>
      <c r="D46" s="116">
        <v>1454100.6800000004</v>
      </c>
      <c r="E46" s="126">
        <f>E47+E68+E102</f>
        <v>2973323</v>
      </c>
      <c r="F46" s="127">
        <f>F47+F68+F102</f>
        <v>1302286.2500000002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16.5" customHeight="1" x14ac:dyDescent="0.25">
      <c r="A47" s="55"/>
      <c r="B47" s="63" t="s">
        <v>237</v>
      </c>
      <c r="C47" s="63" t="s">
        <v>238</v>
      </c>
      <c r="D47" s="116">
        <v>26877.57</v>
      </c>
      <c r="E47" s="126">
        <f>E48</f>
        <v>67103</v>
      </c>
      <c r="F47" s="127">
        <f>F48</f>
        <v>24852.959999999999</v>
      </c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16.5" customHeight="1" x14ac:dyDescent="0.25">
      <c r="A48" s="55"/>
      <c r="B48" s="63" t="s">
        <v>316</v>
      </c>
      <c r="C48" s="63" t="s">
        <v>239</v>
      </c>
      <c r="D48" s="116">
        <v>26877.57</v>
      </c>
      <c r="E48" s="126">
        <f>E49+E58</f>
        <v>67103</v>
      </c>
      <c r="F48" s="127">
        <f>F49+F58</f>
        <v>24852.959999999999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2.75" customHeight="1" x14ac:dyDescent="0.25">
      <c r="A49" s="62"/>
      <c r="B49" s="59" t="s">
        <v>203</v>
      </c>
      <c r="C49" s="59" t="s">
        <v>204</v>
      </c>
      <c r="D49" s="116">
        <v>14629.439999999999</v>
      </c>
      <c r="E49" s="126">
        <f t="shared" ref="E49:E50" si="0">E50</f>
        <v>31625</v>
      </c>
      <c r="F49" s="127">
        <f>F50</f>
        <v>14912</v>
      </c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spans="1:26" ht="12.75" customHeight="1" x14ac:dyDescent="0.25">
      <c r="A50" s="55"/>
      <c r="B50" s="134" t="s">
        <v>240</v>
      </c>
      <c r="C50" s="134" t="s">
        <v>204</v>
      </c>
      <c r="D50" s="143">
        <v>14629.439999999999</v>
      </c>
      <c r="E50" s="143">
        <f t="shared" si="0"/>
        <v>31625</v>
      </c>
      <c r="F50" s="144">
        <f>F51</f>
        <v>14912</v>
      </c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2.75" customHeight="1" x14ac:dyDescent="0.25">
      <c r="A51" s="55"/>
      <c r="B51" s="134" t="s">
        <v>205</v>
      </c>
      <c r="C51" s="134" t="s">
        <v>204</v>
      </c>
      <c r="D51" s="143">
        <v>14629.439999999999</v>
      </c>
      <c r="E51" s="143">
        <f>SUM(E52:E57)</f>
        <v>31625</v>
      </c>
      <c r="F51" s="144">
        <f>SUM(F52:F57)</f>
        <v>14912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2.75" customHeight="1" x14ac:dyDescent="0.25">
      <c r="A52" s="55"/>
      <c r="B52" s="61">
        <v>311</v>
      </c>
      <c r="C52" s="61" t="s">
        <v>77</v>
      </c>
      <c r="D52" s="121">
        <v>11756.88</v>
      </c>
      <c r="E52" s="92">
        <v>26382</v>
      </c>
      <c r="F52" s="120">
        <v>10026.42</v>
      </c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2.75" customHeight="1" x14ac:dyDescent="0.25">
      <c r="A53" s="55"/>
      <c r="B53" s="61">
        <v>312</v>
      </c>
      <c r="C53" s="61" t="s">
        <v>79</v>
      </c>
      <c r="D53" s="121">
        <v>870.88</v>
      </c>
      <c r="E53" s="92">
        <v>705</v>
      </c>
      <c r="F53" s="120">
        <v>653.16</v>
      </c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2.75" customHeight="1" x14ac:dyDescent="0.25">
      <c r="A54" s="55"/>
      <c r="B54" s="61">
        <v>313</v>
      </c>
      <c r="C54" s="61" t="s">
        <v>80</v>
      </c>
      <c r="D54" s="121">
        <v>1939.86</v>
      </c>
      <c r="E54" s="92">
        <v>4350</v>
      </c>
      <c r="F54" s="120">
        <v>1133.6400000000001</v>
      </c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2.75" customHeight="1" x14ac:dyDescent="0.25">
      <c r="A55" s="55"/>
      <c r="B55" s="61">
        <v>321</v>
      </c>
      <c r="C55" s="61" t="s">
        <v>241</v>
      </c>
      <c r="D55" s="121">
        <v>61.82</v>
      </c>
      <c r="E55" s="92">
        <v>188</v>
      </c>
      <c r="F55" s="120">
        <v>60.54</v>
      </c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s="76" customFormat="1" ht="12.75" customHeight="1" x14ac:dyDescent="0.25">
      <c r="A56" s="55"/>
      <c r="B56" s="61">
        <v>323</v>
      </c>
      <c r="C56" s="61" t="s">
        <v>253</v>
      </c>
      <c r="D56" s="121">
        <v>0</v>
      </c>
      <c r="E56" s="92">
        <v>0</v>
      </c>
      <c r="F56" s="120">
        <v>2530</v>
      </c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s="76" customFormat="1" ht="12.75" customHeight="1" x14ac:dyDescent="0.25">
      <c r="A57" s="55"/>
      <c r="B57" s="61">
        <v>329</v>
      </c>
      <c r="C57" s="61" t="s">
        <v>254</v>
      </c>
      <c r="D57" s="121">
        <v>0</v>
      </c>
      <c r="E57" s="92">
        <v>0</v>
      </c>
      <c r="F57" s="120">
        <v>508.24</v>
      </c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.75" customHeight="1" x14ac:dyDescent="0.25">
      <c r="A58" s="62"/>
      <c r="B58" s="59" t="s">
        <v>225</v>
      </c>
      <c r="C58" s="59" t="s">
        <v>242</v>
      </c>
      <c r="D58" s="117">
        <v>12248.130000000001</v>
      </c>
      <c r="E58" s="130">
        <f>E59+E62</f>
        <v>35478</v>
      </c>
      <c r="F58" s="129">
        <f>F62</f>
        <v>9940.9599999999991</v>
      </c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26" s="148" customFormat="1" ht="12.75" customHeight="1" x14ac:dyDescent="0.25">
      <c r="A59" s="62"/>
      <c r="B59" s="59" t="s">
        <v>313</v>
      </c>
      <c r="C59" s="59" t="s">
        <v>314</v>
      </c>
      <c r="D59" s="117">
        <f>D60+D61</f>
        <v>0</v>
      </c>
      <c r="E59" s="130">
        <f>E60+E61</f>
        <v>9000</v>
      </c>
      <c r="F59" s="130">
        <f>F60+F61</f>
        <v>0</v>
      </c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spans="1:26" s="148" customFormat="1" ht="12.75" customHeight="1" x14ac:dyDescent="0.25">
      <c r="A60" s="62"/>
      <c r="B60" s="145">
        <v>311</v>
      </c>
      <c r="C60" s="61" t="s">
        <v>77</v>
      </c>
      <c r="D60" s="146">
        <v>0</v>
      </c>
      <c r="E60" s="147">
        <v>7000</v>
      </c>
      <c r="F60" s="119">
        <v>0</v>
      </c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spans="1:26" s="148" customFormat="1" ht="12.75" customHeight="1" x14ac:dyDescent="0.25">
      <c r="A61" s="62"/>
      <c r="B61" s="145">
        <v>313</v>
      </c>
      <c r="C61" s="61" t="s">
        <v>80</v>
      </c>
      <c r="D61" s="146">
        <v>0</v>
      </c>
      <c r="E61" s="147">
        <v>2000</v>
      </c>
      <c r="F61" s="119">
        <v>0</v>
      </c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2.75" customHeight="1" x14ac:dyDescent="0.25">
      <c r="A62" s="55"/>
      <c r="B62" s="142" t="s">
        <v>243</v>
      </c>
      <c r="C62" s="138" t="s">
        <v>229</v>
      </c>
      <c r="D62" s="139">
        <v>12248.130000000001</v>
      </c>
      <c r="E62" s="140">
        <f t="shared" ref="E62" si="1">E63</f>
        <v>26478</v>
      </c>
      <c r="F62" s="141">
        <f>F63</f>
        <v>9940.9599999999991</v>
      </c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2.75" customHeight="1" x14ac:dyDescent="0.25">
      <c r="A63" s="55"/>
      <c r="B63" s="142" t="s">
        <v>298</v>
      </c>
      <c r="C63" s="138" t="s">
        <v>244</v>
      </c>
      <c r="D63" s="139">
        <v>12248.130000000001</v>
      </c>
      <c r="E63" s="140">
        <f>SUM(E64:E67)</f>
        <v>26478</v>
      </c>
      <c r="F63" s="141">
        <f>SUM(F64:F67)</f>
        <v>9940.9599999999991</v>
      </c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2.75" customHeight="1" x14ac:dyDescent="0.25">
      <c r="A64" s="55"/>
      <c r="B64" s="61">
        <v>311</v>
      </c>
      <c r="C64" s="61" t="s">
        <v>77</v>
      </c>
      <c r="D64" s="121">
        <v>9843.1200000000008</v>
      </c>
      <c r="E64" s="92">
        <v>22088</v>
      </c>
      <c r="F64" s="120">
        <v>8394.2999999999993</v>
      </c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2.75" customHeight="1" x14ac:dyDescent="0.25">
      <c r="A65" s="55"/>
      <c r="B65" s="61">
        <v>312</v>
      </c>
      <c r="C65" s="61" t="s">
        <v>79</v>
      </c>
      <c r="D65" s="121">
        <v>729.12</v>
      </c>
      <c r="E65" s="92">
        <v>591</v>
      </c>
      <c r="F65" s="120">
        <v>546.84</v>
      </c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2.75" customHeight="1" x14ac:dyDescent="0.25">
      <c r="A66" s="55"/>
      <c r="B66" s="61">
        <v>313</v>
      </c>
      <c r="C66" s="61" t="s">
        <v>80</v>
      </c>
      <c r="D66" s="121">
        <v>1624.14</v>
      </c>
      <c r="E66" s="92">
        <v>3642</v>
      </c>
      <c r="F66" s="120">
        <v>949.1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2.75" customHeight="1" x14ac:dyDescent="0.25">
      <c r="A67" s="55"/>
      <c r="B67" s="61">
        <v>321</v>
      </c>
      <c r="C67" s="61" t="s">
        <v>84</v>
      </c>
      <c r="D67" s="121">
        <v>51.75</v>
      </c>
      <c r="E67" s="92">
        <v>157</v>
      </c>
      <c r="F67" s="120">
        <v>50.72</v>
      </c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2.75" customHeight="1" x14ac:dyDescent="0.25">
      <c r="A68" s="55"/>
      <c r="B68" s="59" t="s">
        <v>245</v>
      </c>
      <c r="C68" s="59" t="s">
        <v>246</v>
      </c>
      <c r="D68" s="117">
        <v>1387415.7400000002</v>
      </c>
      <c r="E68" s="130">
        <f>E69+E92+E97</f>
        <v>2776000</v>
      </c>
      <c r="F68" s="129">
        <f>F69+F92+F97</f>
        <v>1268898.9500000002</v>
      </c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2.75" customHeight="1" x14ac:dyDescent="0.25">
      <c r="A69" s="55"/>
      <c r="B69" s="59" t="s">
        <v>247</v>
      </c>
      <c r="C69" s="64" t="s">
        <v>248</v>
      </c>
      <c r="D69" s="117">
        <v>1370743.7400000002</v>
      </c>
      <c r="E69" s="130">
        <f>E70+E80</f>
        <v>2748000</v>
      </c>
      <c r="F69" s="129">
        <f>F70+F80</f>
        <v>1268898.9500000002</v>
      </c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2.75" customHeight="1" x14ac:dyDescent="0.25">
      <c r="A70" s="62"/>
      <c r="B70" s="59" t="s">
        <v>216</v>
      </c>
      <c r="C70" s="59" t="s">
        <v>249</v>
      </c>
      <c r="D70" s="117">
        <v>65221.45</v>
      </c>
      <c r="E70" s="130">
        <f>E71</f>
        <v>93000</v>
      </c>
      <c r="F70" s="129">
        <f>F71</f>
        <v>66134.59</v>
      </c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2.75" customHeight="1" x14ac:dyDescent="0.25">
      <c r="A71" s="55"/>
      <c r="B71" s="134" t="s">
        <v>250</v>
      </c>
      <c r="C71" s="134" t="s">
        <v>251</v>
      </c>
      <c r="D71" s="135">
        <v>65221.45</v>
      </c>
      <c r="E71" s="136">
        <f>E73+E74+E75+E76+E77+E78+E79</f>
        <v>93000</v>
      </c>
      <c r="F71" s="137">
        <f>F72</f>
        <v>66134.59</v>
      </c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2.75" customHeight="1" x14ac:dyDescent="0.25">
      <c r="A72" s="55"/>
      <c r="B72" s="134" t="s">
        <v>223</v>
      </c>
      <c r="C72" s="134" t="s">
        <v>251</v>
      </c>
      <c r="D72" s="135">
        <v>65221.45</v>
      </c>
      <c r="E72" s="136">
        <f>E73+E74+E75+E76+E77+E78+E79</f>
        <v>93000</v>
      </c>
      <c r="F72" s="137">
        <f>SUM(F73:F78)</f>
        <v>66134.59</v>
      </c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2.75" customHeight="1" x14ac:dyDescent="0.25">
      <c r="A73" s="55"/>
      <c r="B73" s="61">
        <v>321</v>
      </c>
      <c r="C73" s="61" t="s">
        <v>84</v>
      </c>
      <c r="D73" s="121">
        <v>18312.2</v>
      </c>
      <c r="E73" s="92">
        <v>25000</v>
      </c>
      <c r="F73" s="133">
        <v>15198.84</v>
      </c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2.75" customHeight="1" x14ac:dyDescent="0.25">
      <c r="A74" s="55"/>
      <c r="B74" s="61">
        <v>322</v>
      </c>
      <c r="C74" s="61" t="s">
        <v>252</v>
      </c>
      <c r="D74" s="121">
        <v>32168.67</v>
      </c>
      <c r="E74" s="92">
        <v>46000</v>
      </c>
      <c r="F74" s="133">
        <v>33306.93</v>
      </c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2.75" customHeight="1" x14ac:dyDescent="0.25">
      <c r="A75" s="55"/>
      <c r="B75" s="61">
        <v>323</v>
      </c>
      <c r="C75" s="61" t="s">
        <v>253</v>
      </c>
      <c r="D75" s="121">
        <v>11994.83</v>
      </c>
      <c r="E75" s="92">
        <v>16500</v>
      </c>
      <c r="F75" s="133">
        <v>15596.029999999999</v>
      </c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s="68" customFormat="1" ht="12.75" customHeight="1" x14ac:dyDescent="0.25">
      <c r="A76" s="55"/>
      <c r="B76" s="61">
        <v>324</v>
      </c>
      <c r="C76" s="61" t="s">
        <v>281</v>
      </c>
      <c r="D76" s="121">
        <v>640.04</v>
      </c>
      <c r="E76" s="92">
        <v>1000</v>
      </c>
      <c r="F76" s="133">
        <v>0</v>
      </c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2.75" customHeight="1" x14ac:dyDescent="0.25">
      <c r="A77" s="55"/>
      <c r="B77" s="61">
        <v>329</v>
      </c>
      <c r="C77" s="61" t="s">
        <v>254</v>
      </c>
      <c r="D77" s="121">
        <v>1773.32</v>
      </c>
      <c r="E77" s="92">
        <v>3500</v>
      </c>
      <c r="F77" s="133">
        <v>2025.87</v>
      </c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2.75" customHeight="1" x14ac:dyDescent="0.25">
      <c r="A78" s="55"/>
      <c r="B78" s="61">
        <v>343</v>
      </c>
      <c r="C78" s="61" t="s">
        <v>255</v>
      </c>
      <c r="D78" s="121">
        <v>332.39</v>
      </c>
      <c r="E78" s="92">
        <v>1000</v>
      </c>
      <c r="F78" s="133">
        <v>6.92</v>
      </c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s="76" customFormat="1" ht="12.75" customHeight="1" x14ac:dyDescent="0.25">
      <c r="A79" s="55"/>
      <c r="B79" s="61">
        <v>422</v>
      </c>
      <c r="C79" s="61" t="s">
        <v>262</v>
      </c>
      <c r="D79" s="121">
        <v>0</v>
      </c>
      <c r="E79" s="92">
        <v>0</v>
      </c>
      <c r="F79" s="133">
        <v>0</v>
      </c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2.75" customHeight="1" x14ac:dyDescent="0.25">
      <c r="A80" s="62"/>
      <c r="B80" s="59" t="s">
        <v>256</v>
      </c>
      <c r="C80" s="59" t="s">
        <v>242</v>
      </c>
      <c r="D80" s="117">
        <v>1305522.2900000003</v>
      </c>
      <c r="E80" s="130">
        <f>E81</f>
        <v>2655000</v>
      </c>
      <c r="F80" s="129">
        <f>F81</f>
        <v>1202764.3600000001</v>
      </c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ht="12.75" customHeight="1" x14ac:dyDescent="0.25">
      <c r="A81" s="55"/>
      <c r="B81" s="59" t="s">
        <v>256</v>
      </c>
      <c r="C81" s="59" t="s">
        <v>230</v>
      </c>
      <c r="D81" s="117">
        <v>1305522.2900000003</v>
      </c>
      <c r="E81" s="130">
        <f>E82</f>
        <v>2655000</v>
      </c>
      <c r="F81" s="129">
        <f>F82</f>
        <v>1202764.3600000001</v>
      </c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2.75" customHeight="1" x14ac:dyDescent="0.25">
      <c r="A82" s="55"/>
      <c r="B82" s="59" t="s">
        <v>308</v>
      </c>
      <c r="C82" s="59" t="s">
        <v>230</v>
      </c>
      <c r="D82" s="117">
        <v>1305522.2900000003</v>
      </c>
      <c r="E82" s="130">
        <f>SUM(E83:E90)</f>
        <v>2655000</v>
      </c>
      <c r="F82" s="129">
        <f>SUM(F83:F91)</f>
        <v>1202764.3600000001</v>
      </c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ht="12.75" customHeight="1" x14ac:dyDescent="0.25">
      <c r="A83" s="55"/>
      <c r="B83" s="61">
        <v>311</v>
      </c>
      <c r="C83" s="61" t="s">
        <v>77</v>
      </c>
      <c r="D83" s="121">
        <v>1083134.3400000001</v>
      </c>
      <c r="E83" s="92">
        <v>2200000</v>
      </c>
      <c r="F83" s="133">
        <v>991129.32000000007</v>
      </c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ht="12.75" customHeight="1" x14ac:dyDescent="0.25">
      <c r="A84" s="55"/>
      <c r="B84" s="61">
        <v>312</v>
      </c>
      <c r="C84" s="61" t="s">
        <v>79</v>
      </c>
      <c r="D84" s="121">
        <v>35146.81</v>
      </c>
      <c r="E84" s="92">
        <v>70000</v>
      </c>
      <c r="F84" s="133">
        <v>35270.9</v>
      </c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ht="12.75" customHeight="1" x14ac:dyDescent="0.25">
      <c r="A85" s="55"/>
      <c r="B85" s="61">
        <v>313</v>
      </c>
      <c r="C85" s="61" t="s">
        <v>80</v>
      </c>
      <c r="D85" s="121">
        <v>177247.54</v>
      </c>
      <c r="E85" s="92">
        <v>370000</v>
      </c>
      <c r="F85" s="133">
        <v>162373.65</v>
      </c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ht="12.75" customHeight="1" x14ac:dyDescent="0.25">
      <c r="A86" s="55"/>
      <c r="B86" s="61">
        <v>321</v>
      </c>
      <c r="C86" s="61" t="s">
        <v>84</v>
      </c>
      <c r="D86" s="121">
        <v>562.79999999999995</v>
      </c>
      <c r="E86" s="92">
        <v>1000</v>
      </c>
      <c r="F86" s="133">
        <v>924.62</v>
      </c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s="76" customFormat="1" ht="12.75" customHeight="1" x14ac:dyDescent="0.25">
      <c r="A87" s="55"/>
      <c r="B87" s="61">
        <v>322</v>
      </c>
      <c r="C87" s="61" t="s">
        <v>268</v>
      </c>
      <c r="D87" s="121">
        <v>0</v>
      </c>
      <c r="E87" s="92">
        <v>1000</v>
      </c>
      <c r="F87" s="133">
        <v>312.81</v>
      </c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ht="12.75" customHeight="1" x14ac:dyDescent="0.25">
      <c r="A88" s="55"/>
      <c r="B88" s="61">
        <v>323</v>
      </c>
      <c r="C88" s="61" t="s">
        <v>253</v>
      </c>
      <c r="D88" s="121">
        <v>1860.08</v>
      </c>
      <c r="E88" s="92">
        <v>7000</v>
      </c>
      <c r="F88" s="133">
        <v>2445.13</v>
      </c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ht="12.75" customHeight="1" x14ac:dyDescent="0.25">
      <c r="A89" s="55"/>
      <c r="B89" s="61">
        <v>329</v>
      </c>
      <c r="C89" s="61" t="s">
        <v>254</v>
      </c>
      <c r="D89" s="121">
        <v>3640.72</v>
      </c>
      <c r="E89" s="92">
        <v>6000</v>
      </c>
      <c r="F89" s="133">
        <v>4216.49</v>
      </c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ht="12.75" customHeight="1" x14ac:dyDescent="0.25">
      <c r="A90" s="55"/>
      <c r="B90" s="61">
        <v>343</v>
      </c>
      <c r="C90" s="61" t="s">
        <v>255</v>
      </c>
      <c r="D90" s="121">
        <v>0</v>
      </c>
      <c r="E90" s="92">
        <v>0</v>
      </c>
      <c r="F90" s="120">
        <v>0</v>
      </c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s="68" customFormat="1" ht="12.75" customHeight="1" x14ac:dyDescent="0.25">
      <c r="A91" s="55"/>
      <c r="B91" s="61">
        <v>422</v>
      </c>
      <c r="C91" s="61" t="s">
        <v>262</v>
      </c>
      <c r="D91" s="121">
        <v>3930</v>
      </c>
      <c r="E91" s="92">
        <v>0</v>
      </c>
      <c r="F91" s="120">
        <v>6091.44</v>
      </c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ht="12.75" customHeight="1" x14ac:dyDescent="0.25">
      <c r="A92" s="55"/>
      <c r="B92" s="59" t="s">
        <v>257</v>
      </c>
      <c r="C92" s="59" t="s">
        <v>258</v>
      </c>
      <c r="D92" s="117">
        <v>0</v>
      </c>
      <c r="E92" s="130">
        <f t="shared" ref="E92:E93" si="2">E93</f>
        <v>15000</v>
      </c>
      <c r="F92" s="129">
        <f>F93</f>
        <v>0</v>
      </c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ht="12.75" customHeight="1" x14ac:dyDescent="0.25">
      <c r="A93" s="62"/>
      <c r="B93" s="59" t="s">
        <v>216</v>
      </c>
      <c r="C93" s="59" t="s">
        <v>217</v>
      </c>
      <c r="D93" s="117">
        <v>0</v>
      </c>
      <c r="E93" s="130">
        <f t="shared" si="2"/>
        <v>15000</v>
      </c>
      <c r="F93" s="129">
        <f>F94</f>
        <v>0</v>
      </c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spans="1:26" ht="12.75" customHeight="1" x14ac:dyDescent="0.25">
      <c r="A94" s="55"/>
      <c r="B94" s="59" t="s">
        <v>259</v>
      </c>
      <c r="C94" s="64" t="s">
        <v>251</v>
      </c>
      <c r="D94" s="117">
        <v>0</v>
      </c>
      <c r="E94" s="130">
        <f>SUM(E95:E96)</f>
        <v>15000</v>
      </c>
      <c r="F94" s="129">
        <f>SUM(F95:F96)</f>
        <v>0</v>
      </c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ht="12.75" customHeight="1" x14ac:dyDescent="0.25">
      <c r="A95" s="55"/>
      <c r="B95" s="61">
        <v>322</v>
      </c>
      <c r="C95" s="61" t="s">
        <v>252</v>
      </c>
      <c r="D95" s="91">
        <v>0</v>
      </c>
      <c r="E95" s="119">
        <v>0</v>
      </c>
      <c r="F95" s="120">
        <v>0</v>
      </c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ht="12.75" customHeight="1" x14ac:dyDescent="0.25">
      <c r="A96" s="55"/>
      <c r="B96" s="61">
        <v>323</v>
      </c>
      <c r="C96" s="61" t="s">
        <v>253</v>
      </c>
      <c r="D96" s="91">
        <v>0</v>
      </c>
      <c r="E96" s="119">
        <v>15000</v>
      </c>
      <c r="F96" s="120">
        <v>0</v>
      </c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ht="12.75" customHeight="1" x14ac:dyDescent="0.25">
      <c r="A97" s="55"/>
      <c r="B97" s="59" t="s">
        <v>260</v>
      </c>
      <c r="C97" s="59" t="s">
        <v>261</v>
      </c>
      <c r="D97" s="117">
        <v>16672</v>
      </c>
      <c r="E97" s="130">
        <f t="shared" ref="E97:F100" si="3">E98</f>
        <v>13000</v>
      </c>
      <c r="F97" s="131">
        <f t="shared" si="3"/>
        <v>0</v>
      </c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ht="12.75" customHeight="1" x14ac:dyDescent="0.25">
      <c r="A98" s="55"/>
      <c r="B98" s="59" t="s">
        <v>216</v>
      </c>
      <c r="C98" s="59" t="s">
        <v>217</v>
      </c>
      <c r="D98" s="117">
        <v>16672</v>
      </c>
      <c r="E98" s="130">
        <f t="shared" si="3"/>
        <v>13000</v>
      </c>
      <c r="F98" s="131">
        <f t="shared" si="3"/>
        <v>0</v>
      </c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6" ht="12.75" customHeight="1" x14ac:dyDescent="0.25">
      <c r="A99" s="55"/>
      <c r="B99" s="59" t="s">
        <v>259</v>
      </c>
      <c r="C99" s="59" t="s">
        <v>251</v>
      </c>
      <c r="D99" s="117">
        <v>16672</v>
      </c>
      <c r="E99" s="130">
        <f t="shared" si="3"/>
        <v>13000</v>
      </c>
      <c r="F99" s="131">
        <f t="shared" si="3"/>
        <v>0</v>
      </c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spans="1:26" ht="12.75" customHeight="1" x14ac:dyDescent="0.25">
      <c r="A100" s="55"/>
      <c r="B100" s="59" t="s">
        <v>223</v>
      </c>
      <c r="C100" s="59" t="s">
        <v>251</v>
      </c>
      <c r="D100" s="117">
        <v>16672</v>
      </c>
      <c r="E100" s="130">
        <f t="shared" si="3"/>
        <v>13000</v>
      </c>
      <c r="F100" s="131">
        <f t="shared" si="3"/>
        <v>0</v>
      </c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spans="1:26" ht="12.75" customHeight="1" x14ac:dyDescent="0.25">
      <c r="A101" s="55"/>
      <c r="B101" s="61">
        <v>422</v>
      </c>
      <c r="C101" s="61" t="s">
        <v>262</v>
      </c>
      <c r="D101" s="91">
        <v>16672</v>
      </c>
      <c r="E101" s="119">
        <v>13000</v>
      </c>
      <c r="F101" s="120">
        <v>0</v>
      </c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spans="1:26" ht="12.75" customHeight="1" x14ac:dyDescent="0.25">
      <c r="A102" s="55"/>
      <c r="B102" s="59" t="s">
        <v>263</v>
      </c>
      <c r="C102" s="59" t="s">
        <v>264</v>
      </c>
      <c r="D102" s="117">
        <v>39807.370000000003</v>
      </c>
      <c r="E102" s="130">
        <f>E103+E109+E133+E167+E147</f>
        <v>130220</v>
      </c>
      <c r="F102" s="131">
        <f>F109+F133+F147+F167</f>
        <v>8534.34</v>
      </c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s="68" customFormat="1" ht="12.75" customHeight="1" x14ac:dyDescent="0.25">
      <c r="A103" s="55"/>
      <c r="B103" s="59" t="s">
        <v>290</v>
      </c>
      <c r="C103" s="59" t="s">
        <v>266</v>
      </c>
      <c r="D103" s="117">
        <v>1061.5</v>
      </c>
      <c r="E103" s="130">
        <v>3500</v>
      </c>
      <c r="F103" s="131">
        <v>0</v>
      </c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s="68" customFormat="1" ht="12.75" customHeight="1" x14ac:dyDescent="0.25">
      <c r="A104" s="55"/>
      <c r="B104" s="59" t="s">
        <v>203</v>
      </c>
      <c r="C104" s="59" t="s">
        <v>204</v>
      </c>
      <c r="D104" s="117">
        <v>1061.5</v>
      </c>
      <c r="E104" s="130">
        <v>3500</v>
      </c>
      <c r="F104" s="131">
        <v>0</v>
      </c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s="68" customFormat="1" ht="12.75" customHeight="1" x14ac:dyDescent="0.25">
      <c r="A105" s="55"/>
      <c r="B105" s="59" t="s">
        <v>240</v>
      </c>
      <c r="C105" s="59" t="s">
        <v>204</v>
      </c>
      <c r="D105" s="117">
        <v>1061.5</v>
      </c>
      <c r="E105" s="130">
        <v>3500</v>
      </c>
      <c r="F105" s="131">
        <v>0</v>
      </c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s="68" customFormat="1" ht="12.75" customHeight="1" x14ac:dyDescent="0.25">
      <c r="A106" s="55"/>
      <c r="B106" s="59" t="s">
        <v>205</v>
      </c>
      <c r="C106" s="59" t="s">
        <v>204</v>
      </c>
      <c r="D106" s="117">
        <v>1061.5</v>
      </c>
      <c r="E106" s="130">
        <v>3500</v>
      </c>
      <c r="F106" s="131">
        <v>0</v>
      </c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spans="1:26" s="68" customFormat="1" ht="12.75" customHeight="1" x14ac:dyDescent="0.25">
      <c r="A107" s="55"/>
      <c r="B107" s="66">
        <v>323</v>
      </c>
      <c r="C107" s="66" t="s">
        <v>96</v>
      </c>
      <c r="D107" s="121">
        <v>612.5</v>
      </c>
      <c r="E107" s="92">
        <v>3500</v>
      </c>
      <c r="F107" s="120">
        <v>0</v>
      </c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spans="1:26" s="68" customFormat="1" ht="12.75" customHeight="1" x14ac:dyDescent="0.25">
      <c r="A108" s="55"/>
      <c r="B108" s="66">
        <v>324</v>
      </c>
      <c r="C108" s="66" t="s">
        <v>281</v>
      </c>
      <c r="D108" s="121">
        <v>449</v>
      </c>
      <c r="E108" s="92">
        <v>0</v>
      </c>
      <c r="F108" s="120">
        <v>0</v>
      </c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spans="1:26" ht="12.75" customHeight="1" x14ac:dyDescent="0.25">
      <c r="A109" s="55"/>
      <c r="B109" s="59" t="s">
        <v>265</v>
      </c>
      <c r="C109" s="59" t="s">
        <v>266</v>
      </c>
      <c r="D109" s="117">
        <v>27802.240000000002</v>
      </c>
      <c r="E109" s="130">
        <f>E110+E116</f>
        <v>90500</v>
      </c>
      <c r="F109" s="129">
        <f>F110+F116</f>
        <v>0</v>
      </c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spans="1:26" ht="12.75" customHeight="1" x14ac:dyDescent="0.25">
      <c r="A110" s="62"/>
      <c r="B110" s="59" t="s">
        <v>203</v>
      </c>
      <c r="C110" s="59" t="s">
        <v>204</v>
      </c>
      <c r="D110" s="117">
        <v>617.13</v>
      </c>
      <c r="E110" s="130">
        <v>500</v>
      </c>
      <c r="F110" s="129">
        <f>F111</f>
        <v>0</v>
      </c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spans="1:26" ht="12.75" customHeight="1" x14ac:dyDescent="0.25">
      <c r="A111" s="62"/>
      <c r="B111" s="59" t="s">
        <v>240</v>
      </c>
      <c r="C111" s="59" t="s">
        <v>204</v>
      </c>
      <c r="D111" s="117">
        <v>617.13</v>
      </c>
      <c r="E111" s="130">
        <v>500</v>
      </c>
      <c r="F111" s="129">
        <f>F112</f>
        <v>0</v>
      </c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spans="1:26" ht="12.75" customHeight="1" x14ac:dyDescent="0.25">
      <c r="A112" s="62"/>
      <c r="B112" s="59" t="s">
        <v>205</v>
      </c>
      <c r="C112" s="59" t="s">
        <v>204</v>
      </c>
      <c r="D112" s="117">
        <v>617.13</v>
      </c>
      <c r="E112" s="130">
        <v>500</v>
      </c>
      <c r="F112" s="129">
        <f>SUM(F113:F115)</f>
        <v>0</v>
      </c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spans="1:26" s="68" customFormat="1" ht="12.75" customHeight="1" x14ac:dyDescent="0.25">
      <c r="A113" s="65"/>
      <c r="B113" s="66">
        <v>321</v>
      </c>
      <c r="C113" s="66" t="s">
        <v>84</v>
      </c>
      <c r="D113" s="121">
        <v>370.16</v>
      </c>
      <c r="E113" s="92">
        <v>0</v>
      </c>
      <c r="F113" s="120">
        <v>0</v>
      </c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2.75" customHeight="1" x14ac:dyDescent="0.25">
      <c r="A114" s="65"/>
      <c r="B114" s="66">
        <v>323</v>
      </c>
      <c r="C114" s="66" t="s">
        <v>96</v>
      </c>
      <c r="D114" s="121">
        <v>0</v>
      </c>
      <c r="E114" s="92">
        <v>500</v>
      </c>
      <c r="F114" s="120">
        <v>0</v>
      </c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s="68" customFormat="1" ht="12.75" customHeight="1" x14ac:dyDescent="0.25">
      <c r="A115" s="65"/>
      <c r="B115" s="66">
        <v>324</v>
      </c>
      <c r="C115" s="66" t="s">
        <v>281</v>
      </c>
      <c r="D115" s="121">
        <v>246.97</v>
      </c>
      <c r="E115" s="92">
        <v>0</v>
      </c>
      <c r="F115" s="120">
        <v>0</v>
      </c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2.75" customHeight="1" x14ac:dyDescent="0.25">
      <c r="A116" s="62"/>
      <c r="B116" s="59" t="s">
        <v>225</v>
      </c>
      <c r="C116" s="59" t="s">
        <v>226</v>
      </c>
      <c r="D116" s="117">
        <v>27185.11</v>
      </c>
      <c r="E116" s="130">
        <f t="shared" ref="E116:E117" si="4">E117</f>
        <v>90000</v>
      </c>
      <c r="F116" s="129">
        <f>F117</f>
        <v>0</v>
      </c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spans="1:26" ht="12.75" customHeight="1" x14ac:dyDescent="0.25">
      <c r="A117" s="55"/>
      <c r="B117" s="59" t="s">
        <v>311</v>
      </c>
      <c r="C117" s="59" t="s">
        <v>267</v>
      </c>
      <c r="D117" s="117">
        <v>27185.11</v>
      </c>
      <c r="E117" s="130">
        <f t="shared" si="4"/>
        <v>90000</v>
      </c>
      <c r="F117" s="129">
        <f>F118</f>
        <v>0</v>
      </c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spans="1:26" ht="12.75" customHeight="1" x14ac:dyDescent="0.25">
      <c r="A118" s="55"/>
      <c r="B118" s="59" t="s">
        <v>309</v>
      </c>
      <c r="C118" s="59" t="s">
        <v>231</v>
      </c>
      <c r="D118" s="117">
        <v>27185.11</v>
      </c>
      <c r="E118" s="130">
        <f>SUM(E119:E128)</f>
        <v>90000</v>
      </c>
      <c r="F118" s="129">
        <f>SUM(F119:F128)</f>
        <v>0</v>
      </c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spans="1:26" ht="12.75" customHeight="1" x14ac:dyDescent="0.25">
      <c r="A119" s="55"/>
      <c r="B119" s="61">
        <v>311</v>
      </c>
      <c r="C119" s="61" t="s">
        <v>77</v>
      </c>
      <c r="D119" s="121">
        <v>0</v>
      </c>
      <c r="E119" s="92">
        <v>5000</v>
      </c>
      <c r="F119" s="120">
        <v>0</v>
      </c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spans="1:26" ht="12.75" customHeight="1" x14ac:dyDescent="0.25">
      <c r="A120" s="55"/>
      <c r="B120" s="61">
        <v>312</v>
      </c>
      <c r="C120" s="61" t="s">
        <v>79</v>
      </c>
      <c r="D120" s="121">
        <v>0</v>
      </c>
      <c r="E120" s="92">
        <v>1000</v>
      </c>
      <c r="F120" s="120">
        <v>0</v>
      </c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spans="1:26" ht="12.75" customHeight="1" x14ac:dyDescent="0.25">
      <c r="A121" s="55"/>
      <c r="B121" s="61">
        <v>313</v>
      </c>
      <c r="C121" s="61" t="s">
        <v>80</v>
      </c>
      <c r="D121" s="121">
        <v>0</v>
      </c>
      <c r="E121" s="92">
        <v>1000</v>
      </c>
      <c r="F121" s="120">
        <v>0</v>
      </c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spans="1:26" ht="12.75" customHeight="1" x14ac:dyDescent="0.25">
      <c r="A122" s="55"/>
      <c r="B122" s="61">
        <v>321</v>
      </c>
      <c r="C122" s="61" t="s">
        <v>84</v>
      </c>
      <c r="D122" s="121">
        <v>21099.56</v>
      </c>
      <c r="E122" s="92">
        <v>45000</v>
      </c>
      <c r="F122" s="120">
        <v>0</v>
      </c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spans="1:26" ht="12.75" customHeight="1" x14ac:dyDescent="0.25">
      <c r="A123" s="55"/>
      <c r="B123" s="61">
        <v>322</v>
      </c>
      <c r="C123" s="61" t="s">
        <v>268</v>
      </c>
      <c r="D123" s="121">
        <v>0</v>
      </c>
      <c r="E123" s="92">
        <v>10000</v>
      </c>
      <c r="F123" s="120">
        <v>0</v>
      </c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spans="1:26" ht="12.75" customHeight="1" x14ac:dyDescent="0.25">
      <c r="A124" s="55"/>
      <c r="B124" s="61">
        <v>323</v>
      </c>
      <c r="C124" s="61" t="s">
        <v>96</v>
      </c>
      <c r="D124" s="121">
        <v>0</v>
      </c>
      <c r="E124" s="92">
        <v>10000</v>
      </c>
      <c r="F124" s="120">
        <v>0</v>
      </c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spans="1:26" s="68" customFormat="1" ht="12.75" customHeight="1" x14ac:dyDescent="0.25">
      <c r="A125" s="55"/>
      <c r="B125" s="61">
        <v>324</v>
      </c>
      <c r="C125" s="61" t="s">
        <v>281</v>
      </c>
      <c r="D125" s="121">
        <v>5791.53</v>
      </c>
      <c r="E125" s="92">
        <v>10000</v>
      </c>
      <c r="F125" s="120">
        <v>0</v>
      </c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spans="1:26" ht="12.75" customHeight="1" x14ac:dyDescent="0.25">
      <c r="A126" s="55"/>
      <c r="B126" s="61">
        <v>329</v>
      </c>
      <c r="C126" s="61" t="s">
        <v>254</v>
      </c>
      <c r="D126" s="121">
        <v>294.02</v>
      </c>
      <c r="E126" s="92">
        <v>8000</v>
      </c>
      <c r="F126" s="120">
        <v>0</v>
      </c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spans="1:26" ht="12.75" customHeight="1" x14ac:dyDescent="0.25">
      <c r="A127" s="55"/>
      <c r="B127" s="61">
        <v>343</v>
      </c>
      <c r="C127" s="61" t="s">
        <v>255</v>
      </c>
      <c r="D127" s="121">
        <v>0</v>
      </c>
      <c r="E127" s="92">
        <v>0</v>
      </c>
      <c r="F127" s="120">
        <v>0</v>
      </c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spans="1:26" ht="12.75" customHeight="1" x14ac:dyDescent="0.25">
      <c r="A128" s="55"/>
      <c r="B128" s="61">
        <v>422</v>
      </c>
      <c r="C128" s="61" t="s">
        <v>262</v>
      </c>
      <c r="D128" s="121">
        <v>0</v>
      </c>
      <c r="E128" s="92">
        <v>0</v>
      </c>
      <c r="F128" s="120">
        <v>0</v>
      </c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6" ht="12.75" customHeight="1" x14ac:dyDescent="0.25">
      <c r="A129" s="55"/>
      <c r="B129" s="134" t="s">
        <v>312</v>
      </c>
      <c r="C129" s="134" t="s">
        <v>269</v>
      </c>
      <c r="D129" s="135">
        <v>0</v>
      </c>
      <c r="E129" s="136">
        <v>0</v>
      </c>
      <c r="F129" s="141">
        <v>0</v>
      </c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spans="1:26" ht="12.75" customHeight="1" x14ac:dyDescent="0.25">
      <c r="A130" s="55"/>
      <c r="B130" s="61">
        <v>312</v>
      </c>
      <c r="C130" s="61" t="s">
        <v>79</v>
      </c>
      <c r="D130" s="121">
        <v>0</v>
      </c>
      <c r="E130" s="92">
        <v>0</v>
      </c>
      <c r="F130" s="120">
        <v>0</v>
      </c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6" ht="12.75" customHeight="1" x14ac:dyDescent="0.25">
      <c r="A131" s="55"/>
      <c r="B131" s="61">
        <v>329</v>
      </c>
      <c r="C131" s="61" t="s">
        <v>254</v>
      </c>
      <c r="D131" s="121">
        <v>0</v>
      </c>
      <c r="E131" s="92">
        <v>0</v>
      </c>
      <c r="F131" s="120">
        <v>0</v>
      </c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6" ht="12.75" customHeight="1" x14ac:dyDescent="0.25">
      <c r="A132" s="55"/>
      <c r="B132" s="61">
        <v>343</v>
      </c>
      <c r="C132" s="61" t="s">
        <v>255</v>
      </c>
      <c r="D132" s="121">
        <v>0</v>
      </c>
      <c r="E132" s="92">
        <v>0</v>
      </c>
      <c r="F132" s="120">
        <v>0</v>
      </c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6" ht="12.75" customHeight="1" x14ac:dyDescent="0.25">
      <c r="A133" s="55"/>
      <c r="B133" s="59"/>
      <c r="C133" s="59" t="s">
        <v>270</v>
      </c>
      <c r="D133" s="117">
        <v>4271.9799999999996</v>
      </c>
      <c r="E133" s="128">
        <f>E135+E139</f>
        <v>33000</v>
      </c>
      <c r="F133" s="129">
        <f>F135+F139</f>
        <v>2493</v>
      </c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spans="1:26" ht="12.75" customHeight="1" x14ac:dyDescent="0.25">
      <c r="A134" s="55"/>
      <c r="B134" s="59" t="s">
        <v>317</v>
      </c>
      <c r="C134" s="59" t="s">
        <v>270</v>
      </c>
      <c r="D134" s="117">
        <v>0</v>
      </c>
      <c r="E134" s="128">
        <f>E135+E139</f>
        <v>33000</v>
      </c>
      <c r="F134" s="129">
        <f>F135</f>
        <v>0</v>
      </c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spans="1:26" ht="12.75" customHeight="1" x14ac:dyDescent="0.25">
      <c r="A135" s="62"/>
      <c r="B135" s="59" t="s">
        <v>216</v>
      </c>
      <c r="C135" s="59" t="s">
        <v>217</v>
      </c>
      <c r="D135" s="117">
        <v>0</v>
      </c>
      <c r="E135" s="128">
        <f t="shared" ref="E135" si="5">E136</f>
        <v>30000</v>
      </c>
      <c r="F135" s="129">
        <f>F136</f>
        <v>0</v>
      </c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spans="1:26" ht="12.75" customHeight="1" x14ac:dyDescent="0.25">
      <c r="A136" s="55"/>
      <c r="B136" s="134" t="s">
        <v>271</v>
      </c>
      <c r="C136" s="134" t="s">
        <v>219</v>
      </c>
      <c r="D136" s="141">
        <v>0</v>
      </c>
      <c r="E136" s="141">
        <v>30000</v>
      </c>
      <c r="F136" s="141">
        <f>F137</f>
        <v>0</v>
      </c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spans="1:26" ht="12.75" customHeight="1" x14ac:dyDescent="0.25">
      <c r="A137" s="55"/>
      <c r="B137" s="134" t="s">
        <v>218</v>
      </c>
      <c r="C137" s="134" t="s">
        <v>219</v>
      </c>
      <c r="D137" s="141">
        <v>0</v>
      </c>
      <c r="E137" s="141">
        <v>30000</v>
      </c>
      <c r="F137" s="141">
        <f>F138</f>
        <v>0</v>
      </c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spans="1:26" ht="12.75" customHeight="1" x14ac:dyDescent="0.25">
      <c r="A138" s="55"/>
      <c r="B138" s="61">
        <v>329</v>
      </c>
      <c r="C138" s="61" t="s">
        <v>254</v>
      </c>
      <c r="D138" s="91">
        <v>0</v>
      </c>
      <c r="E138" s="119">
        <v>30000</v>
      </c>
      <c r="F138" s="120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spans="1:26" ht="12.75" customHeight="1" x14ac:dyDescent="0.25">
      <c r="A139" s="55"/>
      <c r="B139" s="59" t="s">
        <v>272</v>
      </c>
      <c r="C139" s="59" t="s">
        <v>273</v>
      </c>
      <c r="D139" s="117">
        <v>4271.9799999999996</v>
      </c>
      <c r="E139" s="128">
        <f t="shared" ref="E139:E140" si="6">E140</f>
        <v>3000</v>
      </c>
      <c r="F139" s="129">
        <f>F140</f>
        <v>2493</v>
      </c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spans="1:26" ht="12.75" customHeight="1" x14ac:dyDescent="0.25">
      <c r="A140" s="55"/>
      <c r="B140" s="59" t="s">
        <v>274</v>
      </c>
      <c r="C140" s="64" t="s">
        <v>235</v>
      </c>
      <c r="D140" s="117">
        <v>4271.9799999999996</v>
      </c>
      <c r="E140" s="128">
        <f t="shared" si="6"/>
        <v>3000</v>
      </c>
      <c r="F140" s="129">
        <f>F141</f>
        <v>2493</v>
      </c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spans="1:26" ht="12.75" customHeight="1" x14ac:dyDescent="0.25">
      <c r="A141" s="55"/>
      <c r="B141" s="59" t="s">
        <v>234</v>
      </c>
      <c r="C141" s="64" t="s">
        <v>235</v>
      </c>
      <c r="D141" s="117">
        <v>4271.9799999999996</v>
      </c>
      <c r="E141" s="128">
        <f>SUM(E142:E146)</f>
        <v>3000</v>
      </c>
      <c r="F141" s="129">
        <f>SUM(F142:F146)</f>
        <v>2493</v>
      </c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spans="1:26" ht="12.75" customHeight="1" x14ac:dyDescent="0.25">
      <c r="A142" s="55"/>
      <c r="B142" s="61">
        <v>321</v>
      </c>
      <c r="C142" s="61" t="s">
        <v>84</v>
      </c>
      <c r="D142" s="121">
        <v>612.61</v>
      </c>
      <c r="E142" s="92">
        <v>0</v>
      </c>
      <c r="F142" s="120">
        <v>1123</v>
      </c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s="68" customFormat="1" ht="12.75" customHeight="1" x14ac:dyDescent="0.25">
      <c r="A143" s="55"/>
      <c r="B143" s="61">
        <v>322</v>
      </c>
      <c r="C143" s="61" t="s">
        <v>262</v>
      </c>
      <c r="D143" s="121">
        <v>968</v>
      </c>
      <c r="E143" s="92">
        <v>0</v>
      </c>
      <c r="F143" s="120">
        <v>0</v>
      </c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spans="1:26" ht="12.75" customHeight="1" x14ac:dyDescent="0.25">
      <c r="A144" s="55"/>
      <c r="B144" s="61">
        <v>323</v>
      </c>
      <c r="C144" s="61" t="s">
        <v>96</v>
      </c>
      <c r="D144" s="121">
        <v>1694.6</v>
      </c>
      <c r="E144" s="92">
        <v>0</v>
      </c>
      <c r="F144" s="120">
        <v>1020</v>
      </c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spans="1:26" s="68" customFormat="1" ht="12.75" customHeight="1" x14ac:dyDescent="0.25">
      <c r="A145" s="55"/>
      <c r="B145" s="61">
        <v>324</v>
      </c>
      <c r="C145" s="61" t="s">
        <v>281</v>
      </c>
      <c r="D145" s="121">
        <v>83.27</v>
      </c>
      <c r="E145" s="92">
        <v>0</v>
      </c>
      <c r="F145" s="120">
        <v>0</v>
      </c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spans="1:26" ht="12.75" customHeight="1" x14ac:dyDescent="0.25">
      <c r="A146" s="55"/>
      <c r="B146" s="61">
        <v>329</v>
      </c>
      <c r="C146" s="61" t="s">
        <v>107</v>
      </c>
      <c r="D146" s="121">
        <v>913.5</v>
      </c>
      <c r="E146" s="92">
        <v>3000</v>
      </c>
      <c r="F146" s="120">
        <v>350</v>
      </c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spans="1:26" ht="12.75" customHeight="1" x14ac:dyDescent="0.25">
      <c r="A147" s="55"/>
      <c r="B147" s="59" t="s">
        <v>275</v>
      </c>
      <c r="C147" s="59" t="s">
        <v>276</v>
      </c>
      <c r="D147" s="117">
        <v>6671.65</v>
      </c>
      <c r="E147" s="130">
        <f t="shared" ref="E147:E150" si="7">E148</f>
        <v>2500</v>
      </c>
      <c r="F147" s="129">
        <f>F148</f>
        <v>5321.34</v>
      </c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spans="1:26" ht="12.75" customHeight="1" x14ac:dyDescent="0.25">
      <c r="A148" s="55"/>
      <c r="B148" s="59" t="s">
        <v>263</v>
      </c>
      <c r="C148" s="59" t="s">
        <v>276</v>
      </c>
      <c r="D148" s="117">
        <v>6671.65</v>
      </c>
      <c r="E148" s="130">
        <f t="shared" si="7"/>
        <v>2500</v>
      </c>
      <c r="F148" s="129">
        <f>F151+F162</f>
        <v>5321.34</v>
      </c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spans="1:26" ht="12.75" customHeight="1" x14ac:dyDescent="0.25">
      <c r="A149" s="62"/>
      <c r="B149" s="59" t="s">
        <v>277</v>
      </c>
      <c r="C149" s="59" t="s">
        <v>208</v>
      </c>
      <c r="D149" s="117">
        <v>6671.65</v>
      </c>
      <c r="E149" s="130">
        <f t="shared" si="7"/>
        <v>2500</v>
      </c>
      <c r="F149" s="129">
        <f>F150</f>
        <v>5321.34</v>
      </c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spans="1:26" ht="12.75" customHeight="1" x14ac:dyDescent="0.25">
      <c r="A150" s="55"/>
      <c r="B150" s="59" t="s">
        <v>278</v>
      </c>
      <c r="C150" s="64" t="s">
        <v>210</v>
      </c>
      <c r="D150" s="117">
        <v>6671.65</v>
      </c>
      <c r="E150" s="130">
        <f t="shared" si="7"/>
        <v>2500</v>
      </c>
      <c r="F150" s="129">
        <f>F151</f>
        <v>5321.34</v>
      </c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spans="1:26" ht="12.75" customHeight="1" x14ac:dyDescent="0.25">
      <c r="A151" s="55"/>
      <c r="B151" s="59" t="s">
        <v>209</v>
      </c>
      <c r="C151" s="64" t="s">
        <v>210</v>
      </c>
      <c r="D151" s="117">
        <v>6671.65</v>
      </c>
      <c r="E151" s="130">
        <f>SUM(E154:E161)</f>
        <v>2500</v>
      </c>
      <c r="F151" s="129">
        <f>SUM(F152:F161)</f>
        <v>5321.34</v>
      </c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spans="1:26" s="68" customFormat="1" ht="12.75" customHeight="1" x14ac:dyDescent="0.25">
      <c r="A152" s="55"/>
      <c r="B152" s="61">
        <v>311</v>
      </c>
      <c r="C152" s="61" t="s">
        <v>291</v>
      </c>
      <c r="D152" s="121">
        <v>3600</v>
      </c>
      <c r="E152" s="92">
        <v>0</v>
      </c>
      <c r="F152" s="120">
        <v>0</v>
      </c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spans="1:26" s="68" customFormat="1" ht="12.75" customHeight="1" x14ac:dyDescent="0.25">
      <c r="A153" s="55"/>
      <c r="B153" s="61">
        <v>313</v>
      </c>
      <c r="C153" s="61" t="s">
        <v>80</v>
      </c>
      <c r="D153" s="121">
        <v>594</v>
      </c>
      <c r="E153" s="92">
        <v>0</v>
      </c>
      <c r="F153" s="120">
        <v>0</v>
      </c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spans="1:26" ht="12.75" customHeight="1" x14ac:dyDescent="0.25">
      <c r="A154" s="55"/>
      <c r="B154" s="61">
        <v>321</v>
      </c>
      <c r="C154" s="61" t="s">
        <v>279</v>
      </c>
      <c r="D154" s="121">
        <v>1212.76</v>
      </c>
      <c r="E154" s="92">
        <v>0</v>
      </c>
      <c r="F154" s="120">
        <v>253.81</v>
      </c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spans="1:26" ht="12.75" customHeight="1" x14ac:dyDescent="0.25">
      <c r="A155" s="55"/>
      <c r="B155" s="61">
        <v>322</v>
      </c>
      <c r="C155" s="61" t="s">
        <v>280</v>
      </c>
      <c r="D155" s="121">
        <v>73.98</v>
      </c>
      <c r="E155" s="92">
        <v>0</v>
      </c>
      <c r="F155" s="120">
        <v>0.69</v>
      </c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spans="1:26" ht="12.75" customHeight="1" x14ac:dyDescent="0.25">
      <c r="A156" s="55"/>
      <c r="B156" s="61">
        <v>323</v>
      </c>
      <c r="C156" s="61" t="s">
        <v>253</v>
      </c>
      <c r="D156" s="121">
        <v>928.08</v>
      </c>
      <c r="E156" s="92">
        <v>0</v>
      </c>
      <c r="F156" s="120">
        <v>70</v>
      </c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spans="1:26" ht="12.75" customHeight="1" x14ac:dyDescent="0.25">
      <c r="A157" s="55"/>
      <c r="B157" s="61">
        <v>324</v>
      </c>
      <c r="C157" s="61" t="s">
        <v>281</v>
      </c>
      <c r="D157" s="121">
        <v>202.8</v>
      </c>
      <c r="E157" s="92">
        <v>0</v>
      </c>
      <c r="F157" s="120">
        <v>0</v>
      </c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spans="1:26" ht="12.75" customHeight="1" x14ac:dyDescent="0.25">
      <c r="A158" s="55"/>
      <c r="B158" s="61">
        <v>329</v>
      </c>
      <c r="C158" s="61" t="s">
        <v>254</v>
      </c>
      <c r="D158" s="121">
        <v>0</v>
      </c>
      <c r="E158" s="92">
        <v>2500</v>
      </c>
      <c r="F158" s="120">
        <v>0</v>
      </c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spans="1:26" s="68" customFormat="1" ht="12.75" customHeight="1" x14ac:dyDescent="0.25">
      <c r="A159" s="55"/>
      <c r="B159" s="61">
        <v>343</v>
      </c>
      <c r="C159" s="61" t="s">
        <v>113</v>
      </c>
      <c r="D159" s="121">
        <v>60.03</v>
      </c>
      <c r="E159" s="92">
        <v>0</v>
      </c>
      <c r="F159" s="120">
        <v>29.34</v>
      </c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spans="1:26" s="76" customFormat="1" ht="12.75" customHeight="1" x14ac:dyDescent="0.25">
      <c r="A160" s="55"/>
      <c r="B160" s="61">
        <v>422</v>
      </c>
      <c r="C160" s="61" t="s">
        <v>262</v>
      </c>
      <c r="D160" s="121">
        <v>0</v>
      </c>
      <c r="E160" s="92">
        <v>0</v>
      </c>
      <c r="F160" s="120">
        <v>4967.5</v>
      </c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spans="1:26" ht="12.75" customHeight="1" x14ac:dyDescent="0.25">
      <c r="A161" s="55"/>
      <c r="B161" s="61">
        <v>424</v>
      </c>
      <c r="C161" s="61" t="s">
        <v>282</v>
      </c>
      <c r="D161" s="121">
        <v>0</v>
      </c>
      <c r="E161" s="92">
        <v>0</v>
      </c>
      <c r="F161" s="120">
        <v>0</v>
      </c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spans="1:26" ht="12.75" customHeight="1" x14ac:dyDescent="0.25">
      <c r="A162" s="55"/>
      <c r="B162" s="61" t="s">
        <v>283</v>
      </c>
      <c r="C162" s="61" t="s">
        <v>210</v>
      </c>
      <c r="D162" s="122">
        <v>0</v>
      </c>
      <c r="E162" s="50">
        <f>SUM(E163:E166)</f>
        <v>0</v>
      </c>
      <c r="F162" s="118">
        <f>SUM(F163:F166)</f>
        <v>0</v>
      </c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12.75" customHeight="1" x14ac:dyDescent="0.25">
      <c r="A163" s="55"/>
      <c r="B163" s="61">
        <v>321</v>
      </c>
      <c r="C163" s="61" t="s">
        <v>284</v>
      </c>
      <c r="D163" s="121">
        <v>0</v>
      </c>
      <c r="E163" s="92">
        <v>0</v>
      </c>
      <c r="F163" s="120">
        <v>0</v>
      </c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12.75" customHeight="1" x14ac:dyDescent="0.25">
      <c r="A164" s="55"/>
      <c r="B164" s="61">
        <v>322</v>
      </c>
      <c r="C164" s="61" t="s">
        <v>252</v>
      </c>
      <c r="D164" s="121">
        <v>0</v>
      </c>
      <c r="E164" s="92">
        <v>0</v>
      </c>
      <c r="F164" s="120">
        <v>0</v>
      </c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12.75" customHeight="1" x14ac:dyDescent="0.25">
      <c r="A165" s="55"/>
      <c r="B165" s="61">
        <v>323</v>
      </c>
      <c r="C165" s="61" t="s">
        <v>253</v>
      </c>
      <c r="D165" s="121">
        <v>0</v>
      </c>
      <c r="E165" s="92">
        <v>0</v>
      </c>
      <c r="F165" s="120">
        <v>0</v>
      </c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12.75" customHeight="1" x14ac:dyDescent="0.25">
      <c r="A166" s="55"/>
      <c r="B166" s="61">
        <v>329</v>
      </c>
      <c r="C166" s="61" t="s">
        <v>254</v>
      </c>
      <c r="D166" s="121">
        <v>0</v>
      </c>
      <c r="E166" s="92">
        <v>0</v>
      </c>
      <c r="F166" s="120">
        <v>0</v>
      </c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12.75" customHeight="1" x14ac:dyDescent="0.25">
      <c r="A167" s="55"/>
      <c r="B167" s="59" t="s">
        <v>285</v>
      </c>
      <c r="C167" s="59" t="s">
        <v>286</v>
      </c>
      <c r="D167" s="117">
        <v>0</v>
      </c>
      <c r="E167" s="130">
        <f t="shared" ref="E167:E168" si="8">E168</f>
        <v>720</v>
      </c>
      <c r="F167" s="129">
        <f>F168</f>
        <v>720</v>
      </c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spans="1:26" ht="12.75" customHeight="1" x14ac:dyDescent="0.25">
      <c r="A168" s="55"/>
      <c r="B168" s="59" t="s">
        <v>263</v>
      </c>
      <c r="C168" s="59" t="s">
        <v>286</v>
      </c>
      <c r="D168" s="117">
        <v>0</v>
      </c>
      <c r="E168" s="130">
        <f t="shared" si="8"/>
        <v>720</v>
      </c>
      <c r="F168" s="129">
        <f>F169</f>
        <v>720</v>
      </c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spans="1:26" ht="12.75" customHeight="1" x14ac:dyDescent="0.25">
      <c r="A169" s="55"/>
      <c r="B169" s="59" t="s">
        <v>308</v>
      </c>
      <c r="C169" s="59" t="s">
        <v>230</v>
      </c>
      <c r="D169" s="117">
        <v>0</v>
      </c>
      <c r="E169" s="130">
        <f>E170+E171</f>
        <v>720</v>
      </c>
      <c r="F169" s="129">
        <f>F170+F171</f>
        <v>720</v>
      </c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spans="1:26" ht="12.75" customHeight="1" x14ac:dyDescent="0.25">
      <c r="A170" s="55"/>
      <c r="B170" s="61">
        <v>381</v>
      </c>
      <c r="C170" s="61" t="s">
        <v>64</v>
      </c>
      <c r="D170" s="121">
        <v>0</v>
      </c>
      <c r="E170" s="92">
        <v>720</v>
      </c>
      <c r="F170" s="120">
        <v>720</v>
      </c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spans="1:26" ht="12.75" customHeight="1" x14ac:dyDescent="0.25">
      <c r="A171" s="55"/>
      <c r="B171" s="61">
        <v>424</v>
      </c>
      <c r="C171" s="61" t="s">
        <v>282</v>
      </c>
      <c r="D171" s="121">
        <v>0</v>
      </c>
      <c r="E171" s="92">
        <v>0</v>
      </c>
      <c r="F171" s="120">
        <v>0</v>
      </c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spans="1:26" ht="12.75" customHeight="1" x14ac:dyDescent="0.25">
      <c r="A172" s="55"/>
      <c r="B172" s="55"/>
      <c r="C172" s="55"/>
      <c r="D172" s="123"/>
      <c r="E172" s="124"/>
      <c r="F172" s="12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spans="1:26" ht="12.75" customHeight="1" x14ac:dyDescent="0.25">
      <c r="A173" s="55"/>
      <c r="B173" s="55"/>
      <c r="C173" s="55"/>
      <c r="D173" s="55"/>
      <c r="E173" s="55"/>
      <c r="F173" s="77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spans="1:26" ht="12.75" customHeight="1" x14ac:dyDescent="0.25">
      <c r="A174" s="55"/>
      <c r="B174" s="55"/>
      <c r="C174" s="55"/>
      <c r="D174" s="55"/>
      <c r="E174" s="55"/>
      <c r="F174" s="77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spans="1:26" ht="12.75" customHeight="1" x14ac:dyDescent="0.25">
      <c r="A175" s="55"/>
      <c r="B175" s="67"/>
      <c r="C175" s="55"/>
      <c r="D175" s="55"/>
      <c r="E175" s="55"/>
      <c r="F175" s="77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spans="1:26" ht="12.75" customHeight="1" x14ac:dyDescent="0.25">
      <c r="A176" s="55"/>
      <c r="B176" s="55"/>
      <c r="C176" s="55"/>
      <c r="D176" s="55"/>
      <c r="E176" s="55"/>
      <c r="F176" s="77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spans="1:26" ht="12.75" customHeight="1" x14ac:dyDescent="0.25">
      <c r="A177" s="55"/>
      <c r="B177" s="55"/>
      <c r="C177" s="55"/>
      <c r="D177" s="55"/>
      <c r="E177" s="55"/>
      <c r="F177" s="77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spans="1:26" ht="12.75" customHeight="1" x14ac:dyDescent="0.25">
      <c r="A178" s="55"/>
      <c r="B178" s="55"/>
      <c r="C178" s="55"/>
      <c r="D178" s="55"/>
      <c r="E178" s="55"/>
      <c r="F178" s="77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spans="1:26" ht="12.75" customHeight="1" x14ac:dyDescent="0.25">
      <c r="A179" s="55"/>
      <c r="B179" s="55"/>
      <c r="C179" s="55"/>
      <c r="D179" s="55"/>
      <c r="E179" s="55"/>
      <c r="F179" s="77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spans="1:26" ht="12.75" customHeight="1" x14ac:dyDescent="0.25">
      <c r="A180" s="55"/>
      <c r="B180" s="55"/>
      <c r="C180" s="55"/>
      <c r="D180" s="55"/>
      <c r="E180" s="55"/>
      <c r="F180" s="77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spans="1:26" ht="12.75" customHeight="1" x14ac:dyDescent="0.25">
      <c r="A181" s="55"/>
      <c r="B181" s="55"/>
      <c r="C181" s="55"/>
      <c r="D181" s="55"/>
      <c r="E181" s="55"/>
      <c r="F181" s="77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spans="1:26" ht="12.75" customHeight="1" x14ac:dyDescent="0.25">
      <c r="A182" s="55"/>
      <c r="B182" s="55"/>
      <c r="C182" s="55"/>
      <c r="D182" s="55"/>
      <c r="E182" s="55"/>
      <c r="F182" s="77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spans="1:26" ht="12.75" customHeight="1" x14ac:dyDescent="0.25">
      <c r="A183" s="55"/>
      <c r="B183" s="55"/>
      <c r="C183" s="55"/>
      <c r="D183" s="55"/>
      <c r="E183" s="55"/>
      <c r="F183" s="77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spans="1:26" ht="12.75" customHeight="1" x14ac:dyDescent="0.25">
      <c r="A184" s="55"/>
      <c r="B184" s="55"/>
      <c r="C184" s="55"/>
      <c r="D184" s="55"/>
      <c r="E184" s="55"/>
      <c r="F184" s="77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spans="1:26" ht="12.75" customHeight="1" x14ac:dyDescent="0.25">
      <c r="A185" s="55"/>
      <c r="B185" s="55"/>
      <c r="C185" s="55"/>
      <c r="D185" s="55"/>
      <c r="E185" s="55"/>
      <c r="F185" s="77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spans="1:26" ht="12.75" customHeight="1" x14ac:dyDescent="0.25">
      <c r="A186" s="55"/>
      <c r="B186" s="55"/>
      <c r="C186" s="55"/>
      <c r="D186" s="55"/>
      <c r="E186" s="55"/>
      <c r="F186" s="77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spans="1:26" ht="12.75" customHeight="1" x14ac:dyDescent="0.25">
      <c r="A187" s="55"/>
      <c r="B187" s="55"/>
      <c r="C187" s="55"/>
      <c r="D187" s="55"/>
      <c r="E187" s="55"/>
      <c r="F187" s="77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spans="1:26" ht="12.75" customHeight="1" x14ac:dyDescent="0.25">
      <c r="A188" s="55"/>
      <c r="B188" s="55"/>
      <c r="C188" s="55"/>
      <c r="D188" s="55"/>
      <c r="E188" s="55"/>
      <c r="F188" s="77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spans="1:26" ht="12.75" customHeight="1" x14ac:dyDescent="0.25">
      <c r="A189" s="55"/>
      <c r="B189" s="55"/>
      <c r="C189" s="55"/>
      <c r="D189" s="55"/>
      <c r="E189" s="55"/>
      <c r="F189" s="77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spans="1:26" ht="12.75" customHeight="1" x14ac:dyDescent="0.25">
      <c r="A190" s="55"/>
      <c r="B190" s="55"/>
      <c r="C190" s="55"/>
      <c r="D190" s="55"/>
      <c r="E190" s="55"/>
      <c r="F190" s="77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spans="1:26" ht="12.75" customHeight="1" x14ac:dyDescent="0.25">
      <c r="A191" s="55"/>
      <c r="B191" s="55"/>
      <c r="C191" s="55"/>
      <c r="D191" s="55"/>
      <c r="E191" s="55"/>
      <c r="F191" s="77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spans="1:26" ht="12.75" customHeight="1" x14ac:dyDescent="0.25">
      <c r="A192" s="55"/>
      <c r="B192" s="55"/>
      <c r="C192" s="55"/>
      <c r="D192" s="55"/>
      <c r="E192" s="55"/>
      <c r="F192" s="77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spans="1:26" ht="12.75" customHeight="1" x14ac:dyDescent="0.25">
      <c r="A193" s="55"/>
      <c r="B193" s="55"/>
      <c r="C193" s="55"/>
      <c r="D193" s="55"/>
      <c r="E193" s="55"/>
      <c r="F193" s="77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spans="1:26" ht="12.75" customHeight="1" x14ac:dyDescent="0.25">
      <c r="A194" s="55"/>
      <c r="B194" s="55"/>
      <c r="C194" s="55"/>
      <c r="D194" s="55"/>
      <c r="E194" s="55"/>
      <c r="F194" s="77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spans="1:26" ht="12.75" customHeight="1" x14ac:dyDescent="0.25">
      <c r="A195" s="55"/>
      <c r="B195" s="55"/>
      <c r="C195" s="55"/>
      <c r="D195" s="55"/>
      <c r="E195" s="55"/>
      <c r="F195" s="77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spans="1:26" ht="12.75" customHeight="1" x14ac:dyDescent="0.25">
      <c r="A196" s="55"/>
      <c r="B196" s="55"/>
      <c r="C196" s="55"/>
      <c r="D196" s="55"/>
      <c r="E196" s="55"/>
      <c r="F196" s="77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spans="1:26" ht="12.75" customHeight="1" x14ac:dyDescent="0.25">
      <c r="A197" s="55"/>
      <c r="B197" s="55"/>
      <c r="C197" s="55"/>
      <c r="D197" s="55"/>
      <c r="E197" s="55"/>
      <c r="F197" s="77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spans="1:26" ht="12.75" customHeight="1" x14ac:dyDescent="0.25">
      <c r="A198" s="55"/>
      <c r="B198" s="55"/>
      <c r="C198" s="55"/>
      <c r="D198" s="55"/>
      <c r="E198" s="55"/>
      <c r="F198" s="77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spans="1:26" ht="12.75" customHeight="1" x14ac:dyDescent="0.25">
      <c r="A199" s="55"/>
      <c r="B199" s="55"/>
      <c r="C199" s="55"/>
      <c r="D199" s="55"/>
      <c r="E199" s="55"/>
      <c r="F199" s="77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spans="1:26" ht="12.75" customHeight="1" x14ac:dyDescent="0.25">
      <c r="A200" s="55"/>
      <c r="B200" s="55"/>
      <c r="C200" s="55"/>
      <c r="D200" s="55"/>
      <c r="E200" s="55"/>
      <c r="F200" s="77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spans="1:26" ht="12.75" customHeight="1" x14ac:dyDescent="0.25">
      <c r="A201" s="55"/>
      <c r="B201" s="55"/>
      <c r="C201" s="55"/>
      <c r="D201" s="55"/>
      <c r="E201" s="55"/>
      <c r="F201" s="77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spans="1:26" ht="12.75" customHeight="1" x14ac:dyDescent="0.25">
      <c r="A202" s="55"/>
      <c r="B202" s="55"/>
      <c r="C202" s="55"/>
      <c r="D202" s="55"/>
      <c r="E202" s="55"/>
      <c r="F202" s="77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spans="1:26" ht="12.75" customHeight="1" x14ac:dyDescent="0.25">
      <c r="A203" s="55"/>
      <c r="B203" s="55"/>
      <c r="C203" s="55"/>
      <c r="D203" s="55"/>
      <c r="E203" s="55"/>
      <c r="F203" s="77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spans="1:26" ht="12.75" customHeight="1" x14ac:dyDescent="0.25">
      <c r="A204" s="55"/>
      <c r="B204" s="55"/>
      <c r="C204" s="55"/>
      <c r="D204" s="55"/>
      <c r="E204" s="55"/>
      <c r="F204" s="77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spans="1:26" ht="12.75" customHeight="1" x14ac:dyDescent="0.25">
      <c r="A205" s="55"/>
      <c r="B205" s="55"/>
      <c r="C205" s="55"/>
      <c r="D205" s="55"/>
      <c r="E205" s="55"/>
      <c r="F205" s="77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spans="1:26" ht="12.75" customHeight="1" x14ac:dyDescent="0.25">
      <c r="A206" s="55"/>
      <c r="B206" s="55"/>
      <c r="C206" s="55"/>
      <c r="D206" s="55"/>
      <c r="E206" s="55"/>
      <c r="F206" s="77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spans="1:26" ht="12.75" customHeight="1" x14ac:dyDescent="0.25">
      <c r="A207" s="55"/>
      <c r="B207" s="55"/>
      <c r="C207" s="55"/>
      <c r="D207" s="55"/>
      <c r="E207" s="55"/>
      <c r="F207" s="77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spans="1:26" ht="12.75" customHeight="1" x14ac:dyDescent="0.25">
      <c r="A208" s="55"/>
      <c r="B208" s="55"/>
      <c r="C208" s="55"/>
      <c r="D208" s="55"/>
      <c r="E208" s="55"/>
      <c r="F208" s="77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spans="1:26" ht="12.75" customHeight="1" x14ac:dyDescent="0.25">
      <c r="A209" s="55"/>
      <c r="B209" s="55"/>
      <c r="C209" s="55"/>
      <c r="D209" s="55"/>
      <c r="E209" s="55"/>
      <c r="F209" s="77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spans="1:26" ht="12.75" customHeight="1" x14ac:dyDescent="0.25">
      <c r="A210" s="55"/>
      <c r="B210" s="55"/>
      <c r="C210" s="55"/>
      <c r="D210" s="55"/>
      <c r="E210" s="55"/>
      <c r="F210" s="77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spans="1:26" ht="12.75" customHeight="1" x14ac:dyDescent="0.25">
      <c r="A211" s="55"/>
      <c r="B211" s="55"/>
      <c r="C211" s="55"/>
      <c r="D211" s="55"/>
      <c r="E211" s="55"/>
      <c r="F211" s="77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spans="1:26" ht="12.75" customHeight="1" x14ac:dyDescent="0.25">
      <c r="A212" s="55"/>
      <c r="B212" s="55"/>
      <c r="C212" s="55"/>
      <c r="D212" s="55"/>
      <c r="E212" s="55"/>
      <c r="F212" s="77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spans="1:26" ht="12.75" customHeight="1" x14ac:dyDescent="0.25">
      <c r="A213" s="55"/>
      <c r="B213" s="55"/>
      <c r="C213" s="55"/>
      <c r="D213" s="55"/>
      <c r="E213" s="55"/>
      <c r="F213" s="77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spans="1:26" ht="12.75" customHeight="1" x14ac:dyDescent="0.25">
      <c r="A214" s="55"/>
      <c r="B214" s="55"/>
      <c r="C214" s="55"/>
      <c r="D214" s="55"/>
      <c r="E214" s="55"/>
      <c r="F214" s="77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spans="1:26" ht="12.75" customHeight="1" x14ac:dyDescent="0.25">
      <c r="A215" s="55"/>
      <c r="B215" s="55"/>
      <c r="C215" s="55"/>
      <c r="D215" s="55"/>
      <c r="E215" s="55"/>
      <c r="F215" s="77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spans="1:26" ht="12.75" customHeight="1" x14ac:dyDescent="0.25">
      <c r="A216" s="55"/>
      <c r="B216" s="55"/>
      <c r="C216" s="55"/>
      <c r="D216" s="55"/>
      <c r="E216" s="55"/>
      <c r="F216" s="77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spans="1:26" ht="12.75" customHeight="1" x14ac:dyDescent="0.25">
      <c r="A217" s="55"/>
      <c r="B217" s="55"/>
      <c r="C217" s="55"/>
      <c r="D217" s="55"/>
      <c r="E217" s="55"/>
      <c r="F217" s="77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spans="1:26" ht="12.75" customHeight="1" x14ac:dyDescent="0.25">
      <c r="A218" s="55"/>
      <c r="B218" s="55"/>
      <c r="C218" s="55"/>
      <c r="D218" s="55"/>
      <c r="E218" s="55"/>
      <c r="F218" s="77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spans="1:26" ht="12.75" customHeight="1" x14ac:dyDescent="0.25">
      <c r="A219" s="55"/>
      <c r="B219" s="55"/>
      <c r="C219" s="55"/>
      <c r="D219" s="55"/>
      <c r="E219" s="55"/>
      <c r="F219" s="77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spans="1:26" ht="12.75" customHeight="1" x14ac:dyDescent="0.25">
      <c r="A220" s="55"/>
      <c r="B220" s="55"/>
      <c r="C220" s="55"/>
      <c r="D220" s="55"/>
      <c r="E220" s="55"/>
      <c r="F220" s="77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spans="1:26" ht="12.75" customHeight="1" x14ac:dyDescent="0.25">
      <c r="A221" s="55"/>
      <c r="B221" s="55"/>
      <c r="C221" s="55"/>
      <c r="D221" s="55"/>
      <c r="E221" s="55"/>
      <c r="F221" s="77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spans="1:26" ht="12.75" customHeight="1" x14ac:dyDescent="0.25">
      <c r="A222" s="55"/>
      <c r="B222" s="55"/>
      <c r="C222" s="55"/>
      <c r="D222" s="55"/>
      <c r="E222" s="55"/>
      <c r="F222" s="77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spans="1:26" ht="12.75" customHeight="1" x14ac:dyDescent="0.25">
      <c r="A223" s="55"/>
      <c r="B223" s="55"/>
      <c r="C223" s="55"/>
      <c r="D223" s="55"/>
      <c r="E223" s="55"/>
      <c r="F223" s="77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spans="1:26" ht="12.75" customHeight="1" x14ac:dyDescent="0.25">
      <c r="A224" s="55"/>
      <c r="B224" s="55"/>
      <c r="C224" s="55"/>
      <c r="D224" s="55"/>
      <c r="E224" s="55"/>
      <c r="F224" s="77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spans="1:26" ht="12.75" customHeight="1" x14ac:dyDescent="0.25">
      <c r="A225" s="55"/>
      <c r="B225" s="55"/>
      <c r="C225" s="55"/>
      <c r="D225" s="55"/>
      <c r="E225" s="55"/>
      <c r="F225" s="77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spans="1:26" ht="12.75" customHeight="1" x14ac:dyDescent="0.25">
      <c r="A226" s="55"/>
      <c r="B226" s="55"/>
      <c r="C226" s="55"/>
      <c r="D226" s="55"/>
      <c r="E226" s="55"/>
      <c r="F226" s="77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spans="1:26" ht="12.75" customHeight="1" x14ac:dyDescent="0.25">
      <c r="A227" s="55"/>
      <c r="B227" s="55"/>
      <c r="C227" s="55"/>
      <c r="D227" s="55"/>
      <c r="E227" s="55"/>
      <c r="F227" s="77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spans="1:26" ht="12.75" customHeight="1" x14ac:dyDescent="0.25">
      <c r="A228" s="55"/>
      <c r="B228" s="55"/>
      <c r="C228" s="55"/>
      <c r="D228" s="55"/>
      <c r="E228" s="55"/>
      <c r="F228" s="77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spans="1:26" ht="12.75" customHeight="1" x14ac:dyDescent="0.25">
      <c r="A229" s="55"/>
      <c r="B229" s="55"/>
      <c r="C229" s="55"/>
      <c r="D229" s="55"/>
      <c r="E229" s="55"/>
      <c r="F229" s="77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spans="1:26" ht="12.75" customHeight="1" x14ac:dyDescent="0.25">
      <c r="A230" s="55"/>
      <c r="B230" s="55"/>
      <c r="C230" s="55"/>
      <c r="D230" s="55"/>
      <c r="E230" s="55"/>
      <c r="F230" s="77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spans="1:26" ht="12.75" customHeight="1" x14ac:dyDescent="0.25">
      <c r="A231" s="55"/>
      <c r="B231" s="55"/>
      <c r="C231" s="55"/>
      <c r="D231" s="55"/>
      <c r="E231" s="55"/>
      <c r="F231" s="77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spans="1:26" ht="12.75" customHeight="1" x14ac:dyDescent="0.25">
      <c r="A232" s="55"/>
      <c r="B232" s="55"/>
      <c r="C232" s="55"/>
      <c r="D232" s="55"/>
      <c r="E232" s="55"/>
      <c r="F232" s="77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spans="1:26" ht="12.75" customHeight="1" x14ac:dyDescent="0.25">
      <c r="A233" s="55"/>
      <c r="B233" s="55"/>
      <c r="C233" s="55"/>
      <c r="D233" s="55"/>
      <c r="E233" s="55"/>
      <c r="F233" s="77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spans="1:26" ht="12.75" customHeight="1" x14ac:dyDescent="0.25">
      <c r="A234" s="55"/>
      <c r="B234" s="55"/>
      <c r="C234" s="55"/>
      <c r="D234" s="55"/>
      <c r="E234" s="55"/>
      <c r="F234" s="77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spans="1:26" ht="12.75" customHeight="1" x14ac:dyDescent="0.25">
      <c r="A235" s="55"/>
      <c r="B235" s="55"/>
      <c r="C235" s="55"/>
      <c r="D235" s="55"/>
      <c r="E235" s="55"/>
      <c r="F235" s="77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spans="1:26" ht="12.75" customHeight="1" x14ac:dyDescent="0.25">
      <c r="A236" s="55"/>
      <c r="B236" s="55"/>
      <c r="C236" s="55"/>
      <c r="D236" s="55"/>
      <c r="E236" s="55"/>
      <c r="F236" s="77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spans="1:26" ht="12.75" customHeight="1" x14ac:dyDescent="0.25">
      <c r="A237" s="55"/>
      <c r="B237" s="55"/>
      <c r="C237" s="55"/>
      <c r="D237" s="55"/>
      <c r="E237" s="55"/>
      <c r="F237" s="77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spans="1:26" ht="12.75" customHeight="1" x14ac:dyDescent="0.25">
      <c r="A238" s="55"/>
      <c r="B238" s="55"/>
      <c r="C238" s="55"/>
      <c r="D238" s="55"/>
      <c r="E238" s="55"/>
      <c r="F238" s="77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spans="1:26" ht="12.75" customHeight="1" x14ac:dyDescent="0.25">
      <c r="A239" s="55"/>
      <c r="B239" s="55"/>
      <c r="C239" s="55"/>
      <c r="D239" s="55"/>
      <c r="E239" s="55"/>
      <c r="F239" s="77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spans="1:26" ht="12.75" customHeight="1" x14ac:dyDescent="0.25">
      <c r="A240" s="55"/>
      <c r="B240" s="55"/>
      <c r="C240" s="55"/>
      <c r="D240" s="55"/>
      <c r="E240" s="55"/>
      <c r="F240" s="77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spans="1:26" ht="12.75" customHeight="1" x14ac:dyDescent="0.25">
      <c r="A241" s="55"/>
      <c r="B241" s="55"/>
      <c r="C241" s="55"/>
      <c r="D241" s="55"/>
      <c r="E241" s="55"/>
      <c r="F241" s="77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spans="1:26" ht="12.75" customHeight="1" x14ac:dyDescent="0.25">
      <c r="A242" s="55"/>
      <c r="B242" s="55"/>
      <c r="C242" s="55"/>
      <c r="D242" s="55"/>
      <c r="E242" s="55"/>
      <c r="F242" s="77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spans="1:26" ht="12.75" customHeight="1" x14ac:dyDescent="0.25">
      <c r="A243" s="55"/>
      <c r="B243" s="55"/>
      <c r="C243" s="55"/>
      <c r="D243" s="55"/>
      <c r="E243" s="55"/>
      <c r="F243" s="77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spans="1:26" ht="12.75" customHeight="1" x14ac:dyDescent="0.25">
      <c r="A244" s="55"/>
      <c r="B244" s="55"/>
      <c r="C244" s="55"/>
      <c r="D244" s="55"/>
      <c r="E244" s="55"/>
      <c r="F244" s="77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spans="1:26" ht="12.75" customHeight="1" x14ac:dyDescent="0.25">
      <c r="A245" s="55"/>
      <c r="B245" s="55"/>
      <c r="C245" s="55"/>
      <c r="D245" s="55"/>
      <c r="E245" s="55"/>
      <c r="F245" s="77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spans="1:26" ht="12.75" customHeight="1" x14ac:dyDescent="0.25">
      <c r="A246" s="55"/>
      <c r="B246" s="55"/>
      <c r="C246" s="55"/>
      <c r="D246" s="55"/>
      <c r="E246" s="55"/>
      <c r="F246" s="77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spans="1:26" ht="12.75" customHeight="1" x14ac:dyDescent="0.25">
      <c r="A247" s="55"/>
      <c r="B247" s="55"/>
      <c r="C247" s="55"/>
      <c r="D247" s="55"/>
      <c r="E247" s="55"/>
      <c r="F247" s="77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spans="1:26" ht="12.75" customHeight="1" x14ac:dyDescent="0.25">
      <c r="A248" s="55"/>
      <c r="B248" s="55"/>
      <c r="C248" s="55"/>
      <c r="D248" s="55"/>
      <c r="E248" s="55"/>
      <c r="F248" s="77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spans="1:26" ht="12.75" customHeight="1" x14ac:dyDescent="0.25">
      <c r="A249" s="55"/>
      <c r="B249" s="55"/>
      <c r="C249" s="55"/>
      <c r="D249" s="55"/>
      <c r="E249" s="55"/>
      <c r="F249" s="77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spans="1:26" ht="12.75" customHeight="1" x14ac:dyDescent="0.25">
      <c r="A250" s="55"/>
      <c r="B250" s="55"/>
      <c r="C250" s="55"/>
      <c r="D250" s="55"/>
      <c r="E250" s="55"/>
      <c r="F250" s="77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spans="1:26" ht="12.75" customHeight="1" x14ac:dyDescent="0.25">
      <c r="A251" s="55"/>
      <c r="B251" s="55"/>
      <c r="C251" s="55"/>
      <c r="D251" s="55"/>
      <c r="E251" s="55"/>
      <c r="F251" s="77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spans="1:26" ht="12.75" customHeight="1" x14ac:dyDescent="0.25">
      <c r="A252" s="55"/>
      <c r="B252" s="55"/>
      <c r="C252" s="55"/>
      <c r="D252" s="55"/>
      <c r="E252" s="55"/>
      <c r="F252" s="77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spans="1:26" ht="12.75" customHeight="1" x14ac:dyDescent="0.25">
      <c r="A253" s="55"/>
      <c r="B253" s="55"/>
      <c r="C253" s="55"/>
      <c r="D253" s="55"/>
      <c r="E253" s="55"/>
      <c r="F253" s="77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spans="1:26" ht="12.75" customHeight="1" x14ac:dyDescent="0.25">
      <c r="A254" s="55"/>
      <c r="B254" s="55"/>
      <c r="C254" s="55"/>
      <c r="D254" s="55"/>
      <c r="E254" s="55"/>
      <c r="F254" s="77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spans="1:26" ht="12.75" customHeight="1" x14ac:dyDescent="0.25">
      <c r="A255" s="55"/>
      <c r="B255" s="55"/>
      <c r="C255" s="55"/>
      <c r="D255" s="55"/>
      <c r="E255" s="55"/>
      <c r="F255" s="77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spans="1:26" ht="12.75" customHeight="1" x14ac:dyDescent="0.25">
      <c r="A256" s="55"/>
      <c r="B256" s="55"/>
      <c r="C256" s="55"/>
      <c r="D256" s="55"/>
      <c r="E256" s="55"/>
      <c r="F256" s="77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spans="1:26" ht="12.75" customHeight="1" x14ac:dyDescent="0.25">
      <c r="A257" s="55"/>
      <c r="B257" s="55"/>
      <c r="C257" s="55"/>
      <c r="D257" s="55"/>
      <c r="E257" s="55"/>
      <c r="F257" s="77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spans="1:26" ht="12.75" customHeight="1" x14ac:dyDescent="0.25">
      <c r="A258" s="55"/>
      <c r="B258" s="55"/>
      <c r="C258" s="55"/>
      <c r="D258" s="55"/>
      <c r="E258" s="55"/>
      <c r="F258" s="77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spans="1:26" ht="12.75" customHeight="1" x14ac:dyDescent="0.25">
      <c r="A259" s="55"/>
      <c r="B259" s="55"/>
      <c r="C259" s="55"/>
      <c r="D259" s="55"/>
      <c r="E259" s="55"/>
      <c r="F259" s="77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spans="1:26" ht="12.75" customHeight="1" x14ac:dyDescent="0.25">
      <c r="A260" s="55"/>
      <c r="B260" s="55"/>
      <c r="C260" s="55"/>
      <c r="D260" s="55"/>
      <c r="E260" s="55"/>
      <c r="F260" s="77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spans="1:26" ht="12.75" customHeight="1" x14ac:dyDescent="0.25">
      <c r="A261" s="55"/>
      <c r="B261" s="55"/>
      <c r="C261" s="55"/>
      <c r="D261" s="55"/>
      <c r="E261" s="55"/>
      <c r="F261" s="77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spans="1:26" ht="12.75" customHeight="1" x14ac:dyDescent="0.25">
      <c r="A262" s="55"/>
      <c r="B262" s="55"/>
      <c r="C262" s="55"/>
      <c r="D262" s="55"/>
      <c r="E262" s="55"/>
      <c r="F262" s="77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spans="1:26" ht="12.75" customHeight="1" x14ac:dyDescent="0.25">
      <c r="A263" s="55"/>
      <c r="B263" s="55"/>
      <c r="C263" s="55"/>
      <c r="D263" s="55"/>
      <c r="E263" s="55"/>
      <c r="F263" s="77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spans="1:26" ht="12.75" customHeight="1" x14ac:dyDescent="0.25">
      <c r="A264" s="55"/>
      <c r="B264" s="55"/>
      <c r="C264" s="55"/>
      <c r="D264" s="55"/>
      <c r="E264" s="55"/>
      <c r="F264" s="77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spans="1:26" ht="12.75" customHeight="1" x14ac:dyDescent="0.25">
      <c r="A265" s="55"/>
      <c r="B265" s="55"/>
      <c r="C265" s="55"/>
      <c r="D265" s="55"/>
      <c r="E265" s="55"/>
      <c r="F265" s="77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spans="1:26" ht="12.75" customHeight="1" x14ac:dyDescent="0.25">
      <c r="A266" s="55"/>
      <c r="B266" s="55"/>
      <c r="C266" s="55"/>
      <c r="D266" s="55"/>
      <c r="E266" s="55"/>
      <c r="F266" s="77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spans="1:26" ht="12.75" customHeight="1" x14ac:dyDescent="0.25">
      <c r="A267" s="55"/>
      <c r="B267" s="55"/>
      <c r="C267" s="55"/>
      <c r="D267" s="55"/>
      <c r="E267" s="55"/>
      <c r="F267" s="77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spans="1:26" ht="12.75" customHeight="1" x14ac:dyDescent="0.25">
      <c r="A268" s="55"/>
      <c r="B268" s="55"/>
      <c r="C268" s="55"/>
      <c r="D268" s="55"/>
      <c r="E268" s="55"/>
      <c r="F268" s="77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spans="1:26" ht="12.75" customHeight="1" x14ac:dyDescent="0.25">
      <c r="A269" s="55"/>
      <c r="B269" s="55"/>
      <c r="C269" s="55"/>
      <c r="D269" s="55"/>
      <c r="E269" s="55"/>
      <c r="F269" s="77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spans="1:26" ht="12.75" customHeight="1" x14ac:dyDescent="0.25">
      <c r="A270" s="55"/>
      <c r="B270" s="55"/>
      <c r="C270" s="55"/>
      <c r="D270" s="55"/>
      <c r="E270" s="55"/>
      <c r="F270" s="77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spans="1:26" ht="12.75" customHeight="1" x14ac:dyDescent="0.25">
      <c r="A271" s="55"/>
      <c r="B271" s="55"/>
      <c r="C271" s="55"/>
      <c r="D271" s="55"/>
      <c r="E271" s="55"/>
      <c r="F271" s="77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spans="1:26" ht="12.75" customHeight="1" x14ac:dyDescent="0.25">
      <c r="A272" s="55"/>
      <c r="B272" s="55"/>
      <c r="C272" s="55"/>
      <c r="D272" s="55"/>
      <c r="E272" s="55"/>
      <c r="F272" s="77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spans="1:26" ht="12.75" customHeight="1" x14ac:dyDescent="0.25">
      <c r="A273" s="55"/>
      <c r="B273" s="55"/>
      <c r="C273" s="55"/>
      <c r="D273" s="55"/>
      <c r="E273" s="55"/>
      <c r="F273" s="77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spans="1:26" ht="12.75" customHeight="1" x14ac:dyDescent="0.25">
      <c r="A274" s="55"/>
      <c r="B274" s="55"/>
      <c r="C274" s="55"/>
      <c r="D274" s="55"/>
      <c r="E274" s="55"/>
      <c r="F274" s="77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spans="1:26" ht="12.75" customHeight="1" x14ac:dyDescent="0.25">
      <c r="A275" s="55"/>
      <c r="B275" s="55"/>
      <c r="C275" s="55"/>
      <c r="D275" s="55"/>
      <c r="E275" s="55"/>
      <c r="F275" s="77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spans="1:26" ht="12.75" customHeight="1" x14ac:dyDescent="0.25">
      <c r="A276" s="55"/>
      <c r="B276" s="55"/>
      <c r="C276" s="55"/>
      <c r="D276" s="55"/>
      <c r="E276" s="55"/>
      <c r="F276" s="77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spans="1:26" ht="12.75" customHeight="1" x14ac:dyDescent="0.25">
      <c r="A277" s="55"/>
      <c r="B277" s="55"/>
      <c r="C277" s="55"/>
      <c r="D277" s="55"/>
      <c r="E277" s="55"/>
      <c r="F277" s="77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spans="1:26" ht="12.75" customHeight="1" x14ac:dyDescent="0.25">
      <c r="A278" s="55"/>
      <c r="B278" s="55"/>
      <c r="C278" s="55"/>
      <c r="D278" s="55"/>
      <c r="E278" s="55"/>
      <c r="F278" s="77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spans="1:26" ht="12.75" customHeight="1" x14ac:dyDescent="0.25">
      <c r="A279" s="55"/>
      <c r="B279" s="55"/>
      <c r="C279" s="55"/>
      <c r="D279" s="55"/>
      <c r="E279" s="55"/>
      <c r="F279" s="77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spans="1:26" ht="12.75" customHeight="1" x14ac:dyDescent="0.25">
      <c r="A280" s="55"/>
      <c r="B280" s="55"/>
      <c r="C280" s="55"/>
      <c r="D280" s="55"/>
      <c r="E280" s="55"/>
      <c r="F280" s="77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spans="1:26" ht="12.75" customHeight="1" x14ac:dyDescent="0.25">
      <c r="A281" s="55"/>
      <c r="B281" s="55"/>
      <c r="C281" s="55"/>
      <c r="D281" s="55"/>
      <c r="E281" s="55"/>
      <c r="F281" s="77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spans="1:26" ht="12.75" customHeight="1" x14ac:dyDescent="0.25">
      <c r="A282" s="55"/>
      <c r="B282" s="55"/>
      <c r="C282" s="55"/>
      <c r="D282" s="55"/>
      <c r="E282" s="55"/>
      <c r="F282" s="77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spans="1:26" ht="12.75" customHeight="1" x14ac:dyDescent="0.25">
      <c r="A283" s="55"/>
      <c r="B283" s="55"/>
      <c r="C283" s="55"/>
      <c r="D283" s="55"/>
      <c r="E283" s="55"/>
      <c r="F283" s="77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spans="1:26" ht="12.75" customHeight="1" x14ac:dyDescent="0.25">
      <c r="A284" s="55"/>
      <c r="B284" s="55"/>
      <c r="C284" s="55"/>
      <c r="D284" s="55"/>
      <c r="E284" s="55"/>
      <c r="F284" s="77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spans="1:26" ht="12.75" customHeight="1" x14ac:dyDescent="0.25">
      <c r="A285" s="55"/>
      <c r="B285" s="55"/>
      <c r="C285" s="55"/>
      <c r="D285" s="55"/>
      <c r="E285" s="55"/>
      <c r="F285" s="77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spans="1:26" ht="12.75" customHeight="1" x14ac:dyDescent="0.25">
      <c r="A286" s="55"/>
      <c r="B286" s="55"/>
      <c r="C286" s="55"/>
      <c r="D286" s="55"/>
      <c r="E286" s="55"/>
      <c r="F286" s="77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spans="1:26" ht="12.75" customHeight="1" x14ac:dyDescent="0.25">
      <c r="A287" s="55"/>
      <c r="B287" s="55"/>
      <c r="C287" s="55"/>
      <c r="D287" s="55"/>
      <c r="E287" s="55"/>
      <c r="F287" s="77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spans="1:26" ht="12.75" customHeight="1" x14ac:dyDescent="0.25">
      <c r="A288" s="55"/>
      <c r="B288" s="55"/>
      <c r="C288" s="55"/>
      <c r="D288" s="55"/>
      <c r="E288" s="55"/>
      <c r="F288" s="77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spans="1:26" ht="12.75" customHeight="1" x14ac:dyDescent="0.25">
      <c r="A289" s="55"/>
      <c r="B289" s="55"/>
      <c r="C289" s="55"/>
      <c r="D289" s="55"/>
      <c r="E289" s="55"/>
      <c r="F289" s="77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spans="1:26" ht="12.75" customHeight="1" x14ac:dyDescent="0.25">
      <c r="A290" s="55"/>
      <c r="B290" s="55"/>
      <c r="C290" s="55"/>
      <c r="D290" s="55"/>
      <c r="E290" s="55"/>
      <c r="F290" s="77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spans="1:26" ht="12.75" customHeight="1" x14ac:dyDescent="0.25">
      <c r="A291" s="55"/>
      <c r="B291" s="55"/>
      <c r="C291" s="55"/>
      <c r="D291" s="55"/>
      <c r="E291" s="55"/>
      <c r="F291" s="77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spans="1:26" ht="12.75" customHeight="1" x14ac:dyDescent="0.25">
      <c r="A292" s="55"/>
      <c r="B292" s="55"/>
      <c r="C292" s="55"/>
      <c r="D292" s="55"/>
      <c r="E292" s="55"/>
      <c r="F292" s="77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spans="1:26" ht="12.75" customHeight="1" x14ac:dyDescent="0.25">
      <c r="A293" s="55"/>
      <c r="B293" s="55"/>
      <c r="C293" s="55"/>
      <c r="D293" s="55"/>
      <c r="E293" s="55"/>
      <c r="F293" s="77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spans="1:26" ht="12.75" customHeight="1" x14ac:dyDescent="0.25">
      <c r="A294" s="55"/>
      <c r="B294" s="55"/>
      <c r="C294" s="55"/>
      <c r="D294" s="55"/>
      <c r="E294" s="55"/>
      <c r="F294" s="77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spans="1:26" ht="12.75" customHeight="1" x14ac:dyDescent="0.25">
      <c r="A295" s="55"/>
      <c r="B295" s="55"/>
      <c r="C295" s="55"/>
      <c r="D295" s="55"/>
      <c r="E295" s="55"/>
      <c r="F295" s="77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spans="1:26" ht="12.75" customHeight="1" x14ac:dyDescent="0.25">
      <c r="A296" s="55"/>
      <c r="B296" s="55"/>
      <c r="C296" s="55"/>
      <c r="D296" s="55"/>
      <c r="E296" s="55"/>
      <c r="F296" s="77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spans="1:26" ht="12.75" customHeight="1" x14ac:dyDescent="0.25">
      <c r="A297" s="55"/>
      <c r="B297" s="55"/>
      <c r="C297" s="55"/>
      <c r="D297" s="55"/>
      <c r="E297" s="55"/>
      <c r="F297" s="77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spans="1:26" ht="12.75" customHeight="1" x14ac:dyDescent="0.25">
      <c r="A298" s="55"/>
      <c r="B298" s="55"/>
      <c r="C298" s="55"/>
      <c r="D298" s="55"/>
      <c r="E298" s="55"/>
      <c r="F298" s="77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spans="1:26" ht="12.75" customHeight="1" x14ac:dyDescent="0.25">
      <c r="A299" s="55"/>
      <c r="B299" s="55"/>
      <c r="C299" s="55"/>
      <c r="D299" s="55"/>
      <c r="E299" s="55"/>
      <c r="F299" s="77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spans="1:26" ht="12.75" customHeight="1" x14ac:dyDescent="0.25">
      <c r="A300" s="55"/>
      <c r="B300" s="55"/>
      <c r="C300" s="55"/>
      <c r="D300" s="55"/>
      <c r="E300" s="55"/>
      <c r="F300" s="77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spans="1:26" ht="12.75" customHeight="1" x14ac:dyDescent="0.25">
      <c r="A301" s="55"/>
      <c r="B301" s="55"/>
      <c r="C301" s="55"/>
      <c r="D301" s="55"/>
      <c r="E301" s="55"/>
      <c r="F301" s="77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spans="1:26" ht="12.75" customHeight="1" x14ac:dyDescent="0.25">
      <c r="A302" s="55"/>
      <c r="B302" s="55"/>
      <c r="C302" s="55"/>
      <c r="D302" s="55"/>
      <c r="E302" s="55"/>
      <c r="F302" s="77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spans="1:26" ht="12.75" customHeight="1" x14ac:dyDescent="0.25">
      <c r="A303" s="55"/>
      <c r="B303" s="55"/>
      <c r="C303" s="55"/>
      <c r="D303" s="55"/>
      <c r="E303" s="55"/>
      <c r="F303" s="77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spans="1:26" ht="12.75" customHeight="1" x14ac:dyDescent="0.25">
      <c r="A304" s="55"/>
      <c r="B304" s="55"/>
      <c r="C304" s="55"/>
      <c r="D304" s="55"/>
      <c r="E304" s="55"/>
      <c r="F304" s="77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spans="1:26" ht="12.75" customHeight="1" x14ac:dyDescent="0.25">
      <c r="A305" s="55"/>
      <c r="B305" s="55"/>
      <c r="C305" s="55"/>
      <c r="D305" s="55"/>
      <c r="E305" s="55"/>
      <c r="F305" s="77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spans="1:26" ht="12.75" customHeight="1" x14ac:dyDescent="0.25">
      <c r="A306" s="55"/>
      <c r="B306" s="55"/>
      <c r="C306" s="55"/>
      <c r="D306" s="55"/>
      <c r="E306" s="55"/>
      <c r="F306" s="77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spans="1:26" ht="12.75" customHeight="1" x14ac:dyDescent="0.25">
      <c r="A307" s="55"/>
      <c r="B307" s="55"/>
      <c r="C307" s="55"/>
      <c r="D307" s="55"/>
      <c r="E307" s="55"/>
      <c r="F307" s="77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spans="1:26" ht="12.75" customHeight="1" x14ac:dyDescent="0.25">
      <c r="A308" s="55"/>
      <c r="B308" s="55"/>
      <c r="C308" s="55"/>
      <c r="D308" s="55"/>
      <c r="E308" s="55"/>
      <c r="F308" s="77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spans="1:26" ht="12.75" customHeight="1" x14ac:dyDescent="0.25">
      <c r="A309" s="55"/>
      <c r="B309" s="55"/>
      <c r="C309" s="55"/>
      <c r="D309" s="55"/>
      <c r="E309" s="55"/>
      <c r="F309" s="77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spans="1:26" ht="12.75" customHeight="1" x14ac:dyDescent="0.25">
      <c r="A310" s="55"/>
      <c r="B310" s="55"/>
      <c r="C310" s="55"/>
      <c r="D310" s="55"/>
      <c r="E310" s="55"/>
      <c r="F310" s="77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spans="1:26" ht="12.75" customHeight="1" x14ac:dyDescent="0.25">
      <c r="A311" s="55"/>
      <c r="B311" s="55"/>
      <c r="C311" s="55"/>
      <c r="D311" s="55"/>
      <c r="E311" s="55"/>
      <c r="F311" s="77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spans="1:26" ht="12.75" customHeight="1" x14ac:dyDescent="0.25">
      <c r="A312" s="55"/>
      <c r="B312" s="55"/>
      <c r="C312" s="55"/>
      <c r="D312" s="55"/>
      <c r="E312" s="55"/>
      <c r="F312" s="77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spans="1:26" ht="12.75" customHeight="1" x14ac:dyDescent="0.25">
      <c r="A313" s="55"/>
      <c r="B313" s="55"/>
      <c r="C313" s="55"/>
      <c r="D313" s="55"/>
      <c r="E313" s="55"/>
      <c r="F313" s="77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spans="1:26" ht="12.75" customHeight="1" x14ac:dyDescent="0.25">
      <c r="A314" s="55"/>
      <c r="B314" s="55"/>
      <c r="C314" s="55"/>
      <c r="D314" s="55"/>
      <c r="E314" s="55"/>
      <c r="F314" s="77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spans="1:26" ht="12.75" customHeight="1" x14ac:dyDescent="0.25">
      <c r="A315" s="55"/>
      <c r="B315" s="55"/>
      <c r="C315" s="55"/>
      <c r="D315" s="55"/>
      <c r="E315" s="55"/>
      <c r="F315" s="77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spans="1:26" ht="12.75" customHeight="1" x14ac:dyDescent="0.25">
      <c r="A316" s="55"/>
      <c r="B316" s="55"/>
      <c r="C316" s="55"/>
      <c r="D316" s="55"/>
      <c r="E316" s="55"/>
      <c r="F316" s="77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spans="1:26" ht="12.75" customHeight="1" x14ac:dyDescent="0.25">
      <c r="A317" s="55"/>
      <c r="B317" s="55"/>
      <c r="C317" s="55"/>
      <c r="D317" s="55"/>
      <c r="E317" s="55"/>
      <c r="F317" s="77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spans="1:26" ht="12.75" customHeight="1" x14ac:dyDescent="0.25">
      <c r="A318" s="55"/>
      <c r="B318" s="55"/>
      <c r="C318" s="55"/>
      <c r="D318" s="55"/>
      <c r="E318" s="55"/>
      <c r="F318" s="77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spans="1:26" ht="12.75" customHeight="1" x14ac:dyDescent="0.25">
      <c r="A319" s="55"/>
      <c r="B319" s="55"/>
      <c r="C319" s="55"/>
      <c r="D319" s="55"/>
      <c r="E319" s="55"/>
      <c r="F319" s="77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spans="1:26" ht="12.75" customHeight="1" x14ac:dyDescent="0.25">
      <c r="A320" s="55"/>
      <c r="B320" s="55"/>
      <c r="C320" s="55"/>
      <c r="D320" s="55"/>
      <c r="E320" s="55"/>
      <c r="F320" s="77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spans="1:26" ht="12.75" customHeight="1" x14ac:dyDescent="0.25">
      <c r="A321" s="55"/>
      <c r="B321" s="55"/>
      <c r="C321" s="55"/>
      <c r="D321" s="55"/>
      <c r="E321" s="55"/>
      <c r="F321" s="77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spans="1:26" ht="12.75" customHeight="1" x14ac:dyDescent="0.25">
      <c r="A322" s="55"/>
      <c r="B322" s="55"/>
      <c r="C322" s="55"/>
      <c r="D322" s="55"/>
      <c r="E322" s="55"/>
      <c r="F322" s="77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spans="1:26" ht="12.75" customHeight="1" x14ac:dyDescent="0.25">
      <c r="A323" s="55"/>
      <c r="B323" s="55"/>
      <c r="C323" s="55"/>
      <c r="D323" s="55"/>
      <c r="E323" s="55"/>
      <c r="F323" s="77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spans="1:26" ht="12.75" customHeight="1" x14ac:dyDescent="0.25">
      <c r="A324" s="55"/>
      <c r="B324" s="55"/>
      <c r="C324" s="55"/>
      <c r="D324" s="55"/>
      <c r="E324" s="55"/>
      <c r="F324" s="77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spans="1:26" ht="12.75" customHeight="1" x14ac:dyDescent="0.25">
      <c r="A325" s="55"/>
      <c r="B325" s="55"/>
      <c r="C325" s="55"/>
      <c r="D325" s="55"/>
      <c r="E325" s="55"/>
      <c r="F325" s="77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spans="1:26" ht="12.75" customHeight="1" x14ac:dyDescent="0.25">
      <c r="A326" s="55"/>
      <c r="B326" s="55"/>
      <c r="C326" s="55"/>
      <c r="D326" s="55"/>
      <c r="E326" s="55"/>
      <c r="F326" s="77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spans="1:26" ht="12.75" customHeight="1" x14ac:dyDescent="0.25">
      <c r="A327" s="55"/>
      <c r="B327" s="55"/>
      <c r="C327" s="55"/>
      <c r="D327" s="55"/>
      <c r="E327" s="55"/>
      <c r="F327" s="77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spans="1:26" ht="12.75" customHeight="1" x14ac:dyDescent="0.25">
      <c r="A328" s="55"/>
      <c r="B328" s="55"/>
      <c r="C328" s="55"/>
      <c r="D328" s="55"/>
      <c r="E328" s="55"/>
      <c r="F328" s="77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spans="1:26" ht="12.75" customHeight="1" x14ac:dyDescent="0.25">
      <c r="A329" s="55"/>
      <c r="B329" s="55"/>
      <c r="C329" s="55"/>
      <c r="D329" s="55"/>
      <c r="E329" s="55"/>
      <c r="F329" s="77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spans="1:26" ht="12.75" customHeight="1" x14ac:dyDescent="0.25">
      <c r="A330" s="55"/>
      <c r="B330" s="55"/>
      <c r="C330" s="55"/>
      <c r="D330" s="55"/>
      <c r="E330" s="55"/>
      <c r="F330" s="77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spans="1:26" ht="12.75" customHeight="1" x14ac:dyDescent="0.25">
      <c r="A331" s="55"/>
      <c r="B331" s="55"/>
      <c r="C331" s="55"/>
      <c r="D331" s="55"/>
      <c r="E331" s="55"/>
      <c r="F331" s="77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spans="1:26" ht="12.75" customHeight="1" x14ac:dyDescent="0.25">
      <c r="A332" s="55"/>
      <c r="B332" s="55"/>
      <c r="C332" s="55"/>
      <c r="D332" s="55"/>
      <c r="E332" s="55"/>
      <c r="F332" s="77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spans="1:26" ht="12.75" customHeight="1" x14ac:dyDescent="0.25">
      <c r="A333" s="55"/>
      <c r="B333" s="55"/>
      <c r="C333" s="55"/>
      <c r="D333" s="55"/>
      <c r="E333" s="55"/>
      <c r="F333" s="77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spans="1:26" ht="12.75" customHeight="1" x14ac:dyDescent="0.25">
      <c r="A334" s="55"/>
      <c r="B334" s="55"/>
      <c r="C334" s="55"/>
      <c r="D334" s="55"/>
      <c r="E334" s="55"/>
      <c r="F334" s="77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spans="1:26" ht="12.75" customHeight="1" x14ac:dyDescent="0.25">
      <c r="A335" s="55"/>
      <c r="B335" s="55"/>
      <c r="C335" s="55"/>
      <c r="D335" s="55"/>
      <c r="E335" s="55"/>
      <c r="F335" s="77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spans="1:26" ht="12.75" customHeight="1" x14ac:dyDescent="0.25">
      <c r="A336" s="55"/>
      <c r="B336" s="55"/>
      <c r="C336" s="55"/>
      <c r="D336" s="55"/>
      <c r="E336" s="55"/>
      <c r="F336" s="77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spans="1:26" ht="12.75" customHeight="1" x14ac:dyDescent="0.25">
      <c r="A337" s="55"/>
      <c r="B337" s="55"/>
      <c r="C337" s="55"/>
      <c r="D337" s="55"/>
      <c r="E337" s="55"/>
      <c r="F337" s="77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spans="1:26" ht="12.75" customHeight="1" x14ac:dyDescent="0.25">
      <c r="A338" s="55"/>
      <c r="B338" s="55"/>
      <c r="C338" s="55"/>
      <c r="D338" s="55"/>
      <c r="E338" s="55"/>
      <c r="F338" s="77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spans="1:26" ht="12.75" customHeight="1" x14ac:dyDescent="0.25">
      <c r="A339" s="55"/>
      <c r="B339" s="55"/>
      <c r="C339" s="55"/>
      <c r="D339" s="55"/>
      <c r="E339" s="55"/>
      <c r="F339" s="77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spans="1:26" ht="12.75" customHeight="1" x14ac:dyDescent="0.25">
      <c r="A340" s="55"/>
      <c r="B340" s="55"/>
      <c r="C340" s="55"/>
      <c r="D340" s="55"/>
      <c r="E340" s="55"/>
      <c r="F340" s="77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spans="1:26" ht="12.75" customHeight="1" x14ac:dyDescent="0.25">
      <c r="A341" s="55"/>
      <c r="B341" s="55"/>
      <c r="C341" s="55"/>
      <c r="D341" s="55"/>
      <c r="E341" s="55"/>
      <c r="F341" s="77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spans="1:26" ht="12.75" customHeight="1" x14ac:dyDescent="0.25">
      <c r="A342" s="55"/>
      <c r="B342" s="55"/>
      <c r="C342" s="55"/>
      <c r="D342" s="55"/>
      <c r="E342" s="55"/>
      <c r="F342" s="77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spans="1:26" ht="12.75" customHeight="1" x14ac:dyDescent="0.25">
      <c r="A343" s="55"/>
      <c r="B343" s="55"/>
      <c r="C343" s="55"/>
      <c r="D343" s="55"/>
      <c r="E343" s="55"/>
      <c r="F343" s="77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spans="1:26" ht="12.75" customHeight="1" x14ac:dyDescent="0.25">
      <c r="A344" s="55"/>
      <c r="B344" s="55"/>
      <c r="C344" s="55"/>
      <c r="D344" s="55"/>
      <c r="E344" s="55"/>
      <c r="F344" s="77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spans="1:26" ht="12.75" customHeight="1" x14ac:dyDescent="0.25">
      <c r="A345" s="55"/>
      <c r="B345" s="55"/>
      <c r="C345" s="55"/>
      <c r="D345" s="55"/>
      <c r="E345" s="55"/>
      <c r="F345" s="77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spans="1:26" ht="12.75" customHeight="1" x14ac:dyDescent="0.25">
      <c r="A346" s="55"/>
      <c r="B346" s="55"/>
      <c r="C346" s="55"/>
      <c r="D346" s="55"/>
      <c r="E346" s="55"/>
      <c r="F346" s="77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spans="1:26" ht="12.75" customHeight="1" x14ac:dyDescent="0.25">
      <c r="A347" s="55"/>
      <c r="B347" s="55"/>
      <c r="C347" s="55"/>
      <c r="D347" s="55"/>
      <c r="E347" s="55"/>
      <c r="F347" s="77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spans="1:26" ht="12.75" customHeight="1" x14ac:dyDescent="0.25">
      <c r="A348" s="55"/>
      <c r="B348" s="55"/>
      <c r="C348" s="55"/>
      <c r="D348" s="55"/>
      <c r="E348" s="55"/>
      <c r="F348" s="77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spans="1:26" ht="12.75" customHeight="1" x14ac:dyDescent="0.25">
      <c r="A349" s="55"/>
      <c r="B349" s="55"/>
      <c r="C349" s="55"/>
      <c r="D349" s="55"/>
      <c r="E349" s="55"/>
      <c r="F349" s="77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spans="1:26" ht="12.75" customHeight="1" x14ac:dyDescent="0.25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spans="1:26" ht="12.75" customHeight="1" x14ac:dyDescent="0.25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spans="1:26" ht="12.75" customHeight="1" x14ac:dyDescent="0.25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spans="1:26" ht="12.75" customHeight="1" x14ac:dyDescent="0.25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spans="1:26" ht="12.75" customHeight="1" x14ac:dyDescent="0.25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spans="1:26" ht="12.75" customHeight="1" x14ac:dyDescent="0.2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spans="1:26" ht="12.75" customHeight="1" x14ac:dyDescent="0.25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spans="1:26" ht="12.75" customHeight="1" x14ac:dyDescent="0.25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spans="1:26" ht="12.75" customHeight="1" x14ac:dyDescent="0.25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spans="1:26" ht="12.75" customHeight="1" x14ac:dyDescent="0.25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spans="1:26" ht="12.75" customHeight="1" x14ac:dyDescent="0.25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spans="1:26" ht="12.75" customHeight="1" x14ac:dyDescent="0.25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spans="1:26" ht="12.75" customHeight="1" x14ac:dyDescent="0.25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spans="1:26" ht="12.75" customHeight="1" x14ac:dyDescent="0.25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spans="1:26" ht="12.75" customHeight="1" x14ac:dyDescent="0.25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spans="1:26" ht="12.75" customHeight="1" x14ac:dyDescent="0.2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spans="1:26" ht="12.75" customHeight="1" x14ac:dyDescent="0.25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spans="1:26" ht="12.75" customHeight="1" x14ac:dyDescent="0.25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spans="1:26" ht="12.75" customHeight="1" x14ac:dyDescent="0.25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spans="1:26" ht="12.75" customHeight="1" x14ac:dyDescent="0.25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spans="1:26" ht="12.75" customHeight="1" x14ac:dyDescent="0.25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spans="1:26" ht="12.75" customHeight="1" x14ac:dyDescent="0.25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spans="1:26" ht="12.75" customHeight="1" x14ac:dyDescent="0.25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spans="1:26" ht="12.75" customHeight="1" x14ac:dyDescent="0.25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spans="1:26" ht="12.75" customHeight="1" x14ac:dyDescent="0.25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spans="1:26" ht="12.75" customHeight="1" x14ac:dyDescent="0.2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spans="1:26" ht="12.75" customHeight="1" x14ac:dyDescent="0.25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spans="1:26" ht="12.75" customHeight="1" x14ac:dyDescent="0.25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spans="1:26" ht="12.75" customHeight="1" x14ac:dyDescent="0.25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spans="1:26" ht="12.75" customHeight="1" x14ac:dyDescent="0.25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spans="1:26" ht="12.75" customHeight="1" x14ac:dyDescent="0.25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spans="1:26" ht="12.75" customHeight="1" x14ac:dyDescent="0.25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spans="1:26" ht="12.75" customHeight="1" x14ac:dyDescent="0.25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spans="1:26" ht="12.75" customHeight="1" x14ac:dyDescent="0.25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spans="1:26" ht="12.75" customHeight="1" x14ac:dyDescent="0.25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spans="1:26" ht="12.75" customHeight="1" x14ac:dyDescent="0.2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spans="1:26" ht="12.75" customHeight="1" x14ac:dyDescent="0.25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spans="1:26" ht="12.75" customHeight="1" x14ac:dyDescent="0.25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spans="1:26" ht="12.75" customHeight="1" x14ac:dyDescent="0.25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spans="1:26" ht="12.75" customHeight="1" x14ac:dyDescent="0.25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spans="1:26" ht="12.75" customHeight="1" x14ac:dyDescent="0.25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spans="1:26" ht="12.75" customHeight="1" x14ac:dyDescent="0.25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spans="1:26" ht="12.75" customHeight="1" x14ac:dyDescent="0.25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spans="1:26" ht="12.75" customHeight="1" x14ac:dyDescent="0.25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spans="1:26" ht="12.75" customHeight="1" x14ac:dyDescent="0.25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spans="1:26" ht="12.75" customHeight="1" x14ac:dyDescent="0.2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spans="1:26" ht="12.75" customHeight="1" x14ac:dyDescent="0.25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spans="1:26" ht="12.75" customHeight="1" x14ac:dyDescent="0.25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spans="1:26" ht="12.75" customHeight="1" x14ac:dyDescent="0.25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spans="1:26" ht="12.75" customHeight="1" x14ac:dyDescent="0.25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spans="1:26" ht="12.75" customHeight="1" x14ac:dyDescent="0.25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spans="1:26" ht="12.75" customHeight="1" x14ac:dyDescent="0.25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spans="1:26" ht="12.75" customHeight="1" x14ac:dyDescent="0.25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spans="1:26" ht="12.75" customHeight="1" x14ac:dyDescent="0.25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spans="1:26" ht="12.75" customHeight="1" x14ac:dyDescent="0.25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spans="1:26" ht="12.75" customHeight="1" x14ac:dyDescent="0.2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spans="1:26" ht="12.75" customHeight="1" x14ac:dyDescent="0.25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spans="1:26" ht="12.75" customHeight="1" x14ac:dyDescent="0.25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spans="1:26" ht="12.75" customHeight="1" x14ac:dyDescent="0.25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spans="1:26" ht="12.75" customHeight="1" x14ac:dyDescent="0.25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spans="1:26" ht="12.75" customHeight="1" x14ac:dyDescent="0.25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spans="1:26" ht="12.75" customHeight="1" x14ac:dyDescent="0.25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spans="1:26" ht="12.75" customHeight="1" x14ac:dyDescent="0.25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spans="1:26" ht="12.75" customHeight="1" x14ac:dyDescent="0.25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spans="1:26" ht="12.75" customHeight="1" x14ac:dyDescent="0.25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spans="1:26" ht="12.75" customHeight="1" x14ac:dyDescent="0.2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spans="1:26" ht="12.75" customHeight="1" x14ac:dyDescent="0.25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spans="1:26" ht="12.75" customHeight="1" x14ac:dyDescent="0.25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spans="1:26" ht="12.75" customHeight="1" x14ac:dyDescent="0.25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spans="1:26" ht="12.75" customHeight="1" x14ac:dyDescent="0.25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spans="1:26" ht="12.75" customHeight="1" x14ac:dyDescent="0.25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spans="1:26" ht="12.75" customHeight="1" x14ac:dyDescent="0.25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spans="1:26" ht="12.75" customHeight="1" x14ac:dyDescent="0.25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spans="1:26" ht="12.75" customHeight="1" x14ac:dyDescent="0.25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spans="1:26" ht="12.75" customHeight="1" x14ac:dyDescent="0.25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spans="1:26" ht="12.75" customHeight="1" x14ac:dyDescent="0.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spans="1:26" ht="12.75" customHeight="1" x14ac:dyDescent="0.25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spans="1:26" ht="12.75" customHeight="1" x14ac:dyDescent="0.25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spans="1:26" ht="12.75" customHeight="1" x14ac:dyDescent="0.25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spans="1:26" ht="12.75" customHeight="1" x14ac:dyDescent="0.25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spans="1:26" ht="12.75" customHeight="1" x14ac:dyDescent="0.25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spans="1:26" ht="12.75" customHeight="1" x14ac:dyDescent="0.25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spans="1:26" ht="12.75" customHeight="1" x14ac:dyDescent="0.25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spans="1:26" ht="12.75" customHeight="1" x14ac:dyDescent="0.25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spans="1:26" ht="12.75" customHeight="1" x14ac:dyDescent="0.25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spans="1:26" ht="12.75" customHeight="1" x14ac:dyDescent="0.2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spans="1:26" ht="12.75" customHeight="1" x14ac:dyDescent="0.25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spans="1:26" ht="12.75" customHeight="1" x14ac:dyDescent="0.25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spans="1:26" ht="12.75" customHeight="1" x14ac:dyDescent="0.25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spans="1:26" ht="12.75" customHeight="1" x14ac:dyDescent="0.25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spans="1:26" ht="12.75" customHeight="1" x14ac:dyDescent="0.25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spans="1:26" ht="12.75" customHeight="1" x14ac:dyDescent="0.25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spans="1:26" ht="12.75" customHeight="1" x14ac:dyDescent="0.25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spans="1:26" ht="12.75" customHeight="1" x14ac:dyDescent="0.25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spans="1:26" ht="12.75" customHeight="1" x14ac:dyDescent="0.25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spans="1:26" ht="12.75" customHeight="1" x14ac:dyDescent="0.2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spans="1:26" ht="12.75" customHeight="1" x14ac:dyDescent="0.25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spans="1:26" ht="12.75" customHeight="1" x14ac:dyDescent="0.25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spans="1:26" ht="12.75" customHeight="1" x14ac:dyDescent="0.25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spans="1:26" ht="12.75" customHeight="1" x14ac:dyDescent="0.25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spans="1:26" ht="12.75" customHeight="1" x14ac:dyDescent="0.25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spans="1:26" ht="12.75" customHeight="1" x14ac:dyDescent="0.25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spans="1:26" ht="12.75" customHeight="1" x14ac:dyDescent="0.25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spans="1:26" ht="12.75" customHeight="1" x14ac:dyDescent="0.25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spans="1:26" ht="12.75" customHeight="1" x14ac:dyDescent="0.25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spans="1:26" ht="12.75" customHeight="1" x14ac:dyDescent="0.2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spans="1:26" ht="12.75" customHeight="1" x14ac:dyDescent="0.25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spans="1:26" ht="12.75" customHeight="1" x14ac:dyDescent="0.25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spans="1:26" ht="12.75" customHeight="1" x14ac:dyDescent="0.25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spans="1:26" ht="12.75" customHeight="1" x14ac:dyDescent="0.25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spans="1:26" ht="12.75" customHeight="1" x14ac:dyDescent="0.25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spans="1:26" ht="12.75" customHeight="1" x14ac:dyDescent="0.25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spans="1:26" ht="12.75" customHeight="1" x14ac:dyDescent="0.25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spans="1:26" ht="12.75" customHeight="1" x14ac:dyDescent="0.25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spans="1:26" ht="12.75" customHeight="1" x14ac:dyDescent="0.25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spans="1:26" ht="12.75" customHeight="1" x14ac:dyDescent="0.2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spans="1:26" ht="12.75" customHeight="1" x14ac:dyDescent="0.25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spans="1:26" ht="12.75" customHeight="1" x14ac:dyDescent="0.25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spans="1:26" ht="12.75" customHeight="1" x14ac:dyDescent="0.25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spans="1:26" ht="12.75" customHeight="1" x14ac:dyDescent="0.25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spans="1:26" ht="12.75" customHeight="1" x14ac:dyDescent="0.25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spans="1:26" ht="12.75" customHeight="1" x14ac:dyDescent="0.25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spans="1:26" ht="12.75" customHeight="1" x14ac:dyDescent="0.25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spans="1:26" ht="12.75" customHeight="1" x14ac:dyDescent="0.25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spans="1:26" ht="12.75" customHeight="1" x14ac:dyDescent="0.25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spans="1:26" ht="12.75" customHeight="1" x14ac:dyDescent="0.2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spans="1:26" ht="12.75" customHeight="1" x14ac:dyDescent="0.25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spans="1:26" ht="12.75" customHeight="1" x14ac:dyDescent="0.25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spans="1:26" ht="12.75" customHeight="1" x14ac:dyDescent="0.25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spans="1:26" ht="12.75" customHeight="1" x14ac:dyDescent="0.25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spans="1:26" ht="12.75" customHeight="1" x14ac:dyDescent="0.25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spans="1:26" ht="12.75" customHeight="1" x14ac:dyDescent="0.25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spans="1:26" ht="12.75" customHeight="1" x14ac:dyDescent="0.25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spans="1:26" ht="12.75" customHeight="1" x14ac:dyDescent="0.25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spans="1:26" ht="12.75" customHeight="1" x14ac:dyDescent="0.25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spans="1:26" ht="12.75" customHeight="1" x14ac:dyDescent="0.2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spans="1:26" ht="12.75" customHeight="1" x14ac:dyDescent="0.25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spans="1:26" ht="12.75" customHeight="1" x14ac:dyDescent="0.25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spans="1:26" ht="12.75" customHeight="1" x14ac:dyDescent="0.25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spans="1:26" ht="12.75" customHeight="1" x14ac:dyDescent="0.25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spans="1:26" ht="12.75" customHeight="1" x14ac:dyDescent="0.25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spans="1:26" ht="12.75" customHeight="1" x14ac:dyDescent="0.25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spans="1:26" ht="12.75" customHeight="1" x14ac:dyDescent="0.25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spans="1:26" ht="12.75" customHeight="1" x14ac:dyDescent="0.25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spans="1:26" ht="12.75" customHeight="1" x14ac:dyDescent="0.25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spans="1:26" ht="12.75" customHeight="1" x14ac:dyDescent="0.2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spans="1:26" ht="12.75" customHeight="1" x14ac:dyDescent="0.25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spans="1:26" ht="12.75" customHeight="1" x14ac:dyDescent="0.25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spans="1:26" ht="12.75" customHeight="1" x14ac:dyDescent="0.25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spans="1:26" ht="12.75" customHeight="1" x14ac:dyDescent="0.25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spans="1:26" ht="12.75" customHeight="1" x14ac:dyDescent="0.25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spans="1:26" ht="12.75" customHeight="1" x14ac:dyDescent="0.25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spans="1:26" ht="12.75" customHeight="1" x14ac:dyDescent="0.25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spans="1:26" ht="12.75" customHeight="1" x14ac:dyDescent="0.25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spans="1:26" ht="12.75" customHeight="1" x14ac:dyDescent="0.25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spans="1:26" ht="12.75" customHeight="1" x14ac:dyDescent="0.2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spans="1:26" ht="12.75" customHeight="1" x14ac:dyDescent="0.25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spans="1:26" ht="12.75" customHeight="1" x14ac:dyDescent="0.25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spans="1:26" ht="12.75" customHeight="1" x14ac:dyDescent="0.25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spans="1:26" ht="12.75" customHeight="1" x14ac:dyDescent="0.25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spans="1:26" ht="12.75" customHeight="1" x14ac:dyDescent="0.25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spans="1:26" ht="12.75" customHeight="1" x14ac:dyDescent="0.25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spans="1:26" ht="12.75" customHeight="1" x14ac:dyDescent="0.25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spans="1:26" ht="12.75" customHeight="1" x14ac:dyDescent="0.25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spans="1:26" ht="12.75" customHeight="1" x14ac:dyDescent="0.25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spans="1:26" ht="12.75" customHeight="1" x14ac:dyDescent="0.2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spans="1:26" ht="12.75" customHeight="1" x14ac:dyDescent="0.25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spans="1:26" ht="12.75" customHeight="1" x14ac:dyDescent="0.25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spans="1:26" ht="12.75" customHeight="1" x14ac:dyDescent="0.25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spans="1:26" ht="12.75" customHeight="1" x14ac:dyDescent="0.25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spans="1:26" ht="12.75" customHeight="1" x14ac:dyDescent="0.25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spans="1:26" ht="12.75" customHeight="1" x14ac:dyDescent="0.25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spans="1:26" ht="12.75" customHeight="1" x14ac:dyDescent="0.25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spans="1:26" ht="12.75" customHeight="1" x14ac:dyDescent="0.25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spans="1:26" ht="12.75" customHeight="1" x14ac:dyDescent="0.25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spans="1:26" ht="12.75" customHeight="1" x14ac:dyDescent="0.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spans="1:26" ht="12.75" customHeight="1" x14ac:dyDescent="0.25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spans="1:26" ht="12.75" customHeight="1" x14ac:dyDescent="0.25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spans="1:26" ht="12.75" customHeight="1" x14ac:dyDescent="0.25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spans="1:26" ht="12.75" customHeight="1" x14ac:dyDescent="0.25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spans="1:26" ht="12.75" customHeight="1" x14ac:dyDescent="0.25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spans="1:26" ht="12.75" customHeight="1" x14ac:dyDescent="0.25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spans="1:26" ht="12.75" customHeight="1" x14ac:dyDescent="0.25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spans="1:26" ht="12.75" customHeight="1" x14ac:dyDescent="0.25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spans="1:26" ht="12.75" customHeight="1" x14ac:dyDescent="0.25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spans="1:26" ht="12.75" customHeight="1" x14ac:dyDescent="0.2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spans="1:26" ht="12.75" customHeight="1" x14ac:dyDescent="0.25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spans="1:26" ht="12.75" customHeight="1" x14ac:dyDescent="0.25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spans="1:26" ht="12.75" customHeight="1" x14ac:dyDescent="0.25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spans="1:26" ht="12.75" customHeight="1" x14ac:dyDescent="0.25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spans="1:26" ht="12.75" customHeight="1" x14ac:dyDescent="0.25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spans="1:26" ht="12.75" customHeight="1" x14ac:dyDescent="0.25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spans="1:26" ht="12.75" customHeight="1" x14ac:dyDescent="0.25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spans="1:26" ht="12.75" customHeight="1" x14ac:dyDescent="0.25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spans="1:26" ht="12.75" customHeight="1" x14ac:dyDescent="0.25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spans="1:26" ht="12.75" customHeight="1" x14ac:dyDescent="0.2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spans="1:26" ht="12.75" customHeight="1" x14ac:dyDescent="0.25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spans="1:26" ht="12.75" customHeight="1" x14ac:dyDescent="0.25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spans="1:26" ht="12.75" customHeight="1" x14ac:dyDescent="0.25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spans="1:26" ht="12.75" customHeight="1" x14ac:dyDescent="0.25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spans="1:26" ht="12.75" customHeight="1" x14ac:dyDescent="0.25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spans="1:26" ht="12.75" customHeight="1" x14ac:dyDescent="0.25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spans="1:26" ht="12.75" customHeight="1" x14ac:dyDescent="0.25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spans="1:26" ht="12.75" customHeight="1" x14ac:dyDescent="0.25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spans="1:26" ht="12.75" customHeight="1" x14ac:dyDescent="0.25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spans="1:26" ht="12.75" customHeight="1" x14ac:dyDescent="0.2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spans="1:26" ht="12.75" customHeight="1" x14ac:dyDescent="0.25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spans="1:26" ht="12.75" customHeight="1" x14ac:dyDescent="0.25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spans="1:26" ht="12.75" customHeight="1" x14ac:dyDescent="0.25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spans="1:26" ht="12.75" customHeight="1" x14ac:dyDescent="0.25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spans="1:26" ht="12.75" customHeight="1" x14ac:dyDescent="0.25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spans="1:26" ht="12.75" customHeight="1" x14ac:dyDescent="0.25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spans="1:26" ht="12.75" customHeight="1" x14ac:dyDescent="0.25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spans="1:26" ht="12.75" customHeight="1" x14ac:dyDescent="0.25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spans="1:26" ht="12.75" customHeight="1" x14ac:dyDescent="0.25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spans="1:26" ht="12.75" customHeight="1" x14ac:dyDescent="0.2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spans="1:26" ht="12.75" customHeight="1" x14ac:dyDescent="0.25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spans="1:26" ht="12.75" customHeight="1" x14ac:dyDescent="0.25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spans="1:26" ht="12.75" customHeight="1" x14ac:dyDescent="0.25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spans="1:26" ht="12.75" customHeight="1" x14ac:dyDescent="0.25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spans="1:26" ht="12.75" customHeight="1" x14ac:dyDescent="0.25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spans="1:26" ht="12.75" customHeight="1" x14ac:dyDescent="0.25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spans="1:26" ht="12.75" customHeight="1" x14ac:dyDescent="0.25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spans="1:26" ht="12.75" customHeight="1" x14ac:dyDescent="0.25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spans="1:26" ht="12.75" customHeight="1" x14ac:dyDescent="0.25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spans="1:26" ht="12.75" customHeight="1" x14ac:dyDescent="0.2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spans="1:26" ht="12.75" customHeight="1" x14ac:dyDescent="0.25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spans="1:26" ht="12.75" customHeight="1" x14ac:dyDescent="0.25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spans="1:26" ht="12.75" customHeight="1" x14ac:dyDescent="0.25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spans="1:26" ht="12.75" customHeight="1" x14ac:dyDescent="0.25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spans="1:26" ht="12.75" customHeight="1" x14ac:dyDescent="0.25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spans="1:26" ht="12.75" customHeight="1" x14ac:dyDescent="0.25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spans="1:26" ht="12.75" customHeight="1" x14ac:dyDescent="0.25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spans="1:26" ht="12.75" customHeight="1" x14ac:dyDescent="0.25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spans="1:26" ht="12.75" customHeight="1" x14ac:dyDescent="0.25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spans="1:26" ht="12.75" customHeight="1" x14ac:dyDescent="0.2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spans="1:26" ht="12.75" customHeight="1" x14ac:dyDescent="0.25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spans="1:26" ht="12.75" customHeight="1" x14ac:dyDescent="0.25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spans="1:26" ht="12.75" customHeight="1" x14ac:dyDescent="0.25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spans="1:26" ht="12.75" customHeight="1" x14ac:dyDescent="0.25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spans="1:26" ht="12.75" customHeight="1" x14ac:dyDescent="0.25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spans="1:26" ht="12.75" customHeight="1" x14ac:dyDescent="0.25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spans="1:26" ht="12.75" customHeight="1" x14ac:dyDescent="0.25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spans="1:26" ht="12.75" customHeight="1" x14ac:dyDescent="0.25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spans="1:26" ht="12.75" customHeight="1" x14ac:dyDescent="0.25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spans="1:26" ht="12.75" customHeight="1" x14ac:dyDescent="0.2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spans="1:26" ht="12.75" customHeight="1" x14ac:dyDescent="0.25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spans="1:26" ht="12.75" customHeight="1" x14ac:dyDescent="0.25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spans="1:26" ht="12.75" customHeight="1" x14ac:dyDescent="0.25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spans="1:26" ht="12.75" customHeight="1" x14ac:dyDescent="0.25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spans="1:26" ht="12.75" customHeight="1" x14ac:dyDescent="0.25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spans="1:26" ht="12.75" customHeight="1" x14ac:dyDescent="0.25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spans="1:26" ht="12.75" customHeight="1" x14ac:dyDescent="0.25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spans="1:26" ht="12.75" customHeight="1" x14ac:dyDescent="0.25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spans="1:26" ht="12.75" customHeight="1" x14ac:dyDescent="0.25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spans="1:26" ht="12.75" customHeight="1" x14ac:dyDescent="0.2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spans="1:26" ht="12.75" customHeight="1" x14ac:dyDescent="0.25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spans="1:26" ht="12.75" customHeight="1" x14ac:dyDescent="0.25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spans="1:26" ht="12.75" customHeight="1" x14ac:dyDescent="0.25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spans="1:26" ht="12.75" customHeight="1" x14ac:dyDescent="0.25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spans="1:26" ht="12.75" customHeight="1" x14ac:dyDescent="0.25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spans="1:26" ht="12.75" customHeight="1" x14ac:dyDescent="0.25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spans="1:26" ht="12.75" customHeight="1" x14ac:dyDescent="0.25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spans="1:26" ht="12.75" customHeight="1" x14ac:dyDescent="0.25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spans="1:26" ht="12.75" customHeight="1" x14ac:dyDescent="0.25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spans="1:26" ht="12.75" customHeight="1" x14ac:dyDescent="0.2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spans="1:26" ht="12.75" customHeight="1" x14ac:dyDescent="0.25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spans="1:26" ht="12.75" customHeight="1" x14ac:dyDescent="0.25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spans="1:26" ht="12.75" customHeight="1" x14ac:dyDescent="0.25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spans="1:26" ht="12.75" customHeight="1" x14ac:dyDescent="0.25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spans="1:26" ht="12.75" customHeight="1" x14ac:dyDescent="0.25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spans="1:26" ht="12.75" customHeight="1" x14ac:dyDescent="0.25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spans="1:26" ht="12.75" customHeight="1" x14ac:dyDescent="0.25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spans="1:26" ht="12.75" customHeight="1" x14ac:dyDescent="0.25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spans="1:26" ht="12.75" customHeight="1" x14ac:dyDescent="0.25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spans="1:26" ht="12.75" customHeight="1" x14ac:dyDescent="0.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spans="1:26" ht="12.75" customHeight="1" x14ac:dyDescent="0.25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spans="1:26" ht="12.75" customHeight="1" x14ac:dyDescent="0.25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spans="1:26" ht="12.75" customHeight="1" x14ac:dyDescent="0.25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spans="1:26" ht="12.75" customHeight="1" x14ac:dyDescent="0.25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spans="1:26" ht="12.75" customHeight="1" x14ac:dyDescent="0.25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spans="1:26" ht="12.75" customHeight="1" x14ac:dyDescent="0.25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spans="1:26" ht="12.75" customHeight="1" x14ac:dyDescent="0.25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spans="1:26" ht="12.75" customHeight="1" x14ac:dyDescent="0.25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spans="1:26" ht="12.75" customHeight="1" x14ac:dyDescent="0.25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spans="1:26" ht="12.75" customHeight="1" x14ac:dyDescent="0.2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spans="1:26" ht="12.75" customHeight="1" x14ac:dyDescent="0.25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spans="1:26" ht="12.75" customHeight="1" x14ac:dyDescent="0.25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spans="1:26" ht="12.75" customHeight="1" x14ac:dyDescent="0.25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spans="1:26" ht="12.75" customHeight="1" x14ac:dyDescent="0.25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spans="1:26" ht="12.75" customHeight="1" x14ac:dyDescent="0.25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spans="1:26" ht="12.75" customHeight="1" x14ac:dyDescent="0.25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spans="1:26" ht="12.75" customHeight="1" x14ac:dyDescent="0.25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spans="1:26" ht="12.75" customHeight="1" x14ac:dyDescent="0.25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spans="1:26" ht="12.75" customHeight="1" x14ac:dyDescent="0.25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spans="1:26" ht="12.75" customHeight="1" x14ac:dyDescent="0.2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spans="1:26" ht="12.75" customHeight="1" x14ac:dyDescent="0.25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spans="1:26" ht="12.75" customHeight="1" x14ac:dyDescent="0.25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spans="1:26" ht="12.75" customHeight="1" x14ac:dyDescent="0.25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spans="1:26" ht="12.75" customHeight="1" x14ac:dyDescent="0.25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spans="1:26" ht="12.75" customHeight="1" x14ac:dyDescent="0.25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spans="1:26" ht="12.75" customHeight="1" x14ac:dyDescent="0.25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spans="1:26" ht="12.75" customHeight="1" x14ac:dyDescent="0.25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spans="1:26" ht="12.75" customHeight="1" x14ac:dyDescent="0.25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spans="1:26" ht="12.75" customHeight="1" x14ac:dyDescent="0.25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spans="1:26" ht="12.75" customHeight="1" x14ac:dyDescent="0.2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spans="1:26" ht="12.75" customHeight="1" x14ac:dyDescent="0.25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spans="1:26" ht="12.75" customHeight="1" x14ac:dyDescent="0.25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spans="1:26" ht="12.75" customHeight="1" x14ac:dyDescent="0.25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spans="1:26" ht="12.75" customHeight="1" x14ac:dyDescent="0.25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spans="1:26" ht="12.75" customHeight="1" x14ac:dyDescent="0.25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spans="1:26" ht="12.75" customHeight="1" x14ac:dyDescent="0.25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spans="1:26" ht="12.75" customHeight="1" x14ac:dyDescent="0.25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spans="1:26" ht="12.75" customHeight="1" x14ac:dyDescent="0.25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spans="1:26" ht="12.75" customHeight="1" x14ac:dyDescent="0.25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spans="1:26" ht="12.75" customHeight="1" x14ac:dyDescent="0.2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spans="1:26" ht="12.75" customHeight="1" x14ac:dyDescent="0.25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spans="1:26" ht="12.75" customHeight="1" x14ac:dyDescent="0.25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spans="1:26" ht="12.75" customHeight="1" x14ac:dyDescent="0.25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spans="1:26" ht="12.75" customHeight="1" x14ac:dyDescent="0.25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spans="1:26" ht="12.75" customHeight="1" x14ac:dyDescent="0.25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spans="1:26" ht="12.75" customHeight="1" x14ac:dyDescent="0.25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spans="1:26" ht="12.75" customHeight="1" x14ac:dyDescent="0.25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spans="1:26" ht="12.75" customHeight="1" x14ac:dyDescent="0.25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spans="1:26" ht="12.75" customHeight="1" x14ac:dyDescent="0.25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spans="1:26" ht="12.75" customHeight="1" x14ac:dyDescent="0.2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spans="1:26" ht="12.75" customHeight="1" x14ac:dyDescent="0.25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spans="1:26" ht="12.75" customHeight="1" x14ac:dyDescent="0.25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spans="1:26" ht="12.75" customHeight="1" x14ac:dyDescent="0.25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spans="1:26" ht="12.75" customHeight="1" x14ac:dyDescent="0.25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spans="1:26" ht="12.75" customHeight="1" x14ac:dyDescent="0.25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spans="1:26" ht="12.75" customHeight="1" x14ac:dyDescent="0.25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spans="1:26" ht="12.75" customHeight="1" x14ac:dyDescent="0.25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spans="1:26" ht="12.75" customHeight="1" x14ac:dyDescent="0.25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spans="1:26" ht="12.75" customHeight="1" x14ac:dyDescent="0.25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spans="1:26" ht="12.75" customHeight="1" x14ac:dyDescent="0.2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spans="1:26" ht="12.75" customHeight="1" x14ac:dyDescent="0.25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spans="1:26" ht="12.75" customHeight="1" x14ac:dyDescent="0.25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spans="1:26" ht="12.75" customHeight="1" x14ac:dyDescent="0.25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spans="1:26" ht="12.75" customHeight="1" x14ac:dyDescent="0.25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spans="1:26" ht="12.75" customHeight="1" x14ac:dyDescent="0.25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spans="1:26" ht="12.75" customHeight="1" x14ac:dyDescent="0.25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spans="1:26" ht="12.75" customHeight="1" x14ac:dyDescent="0.25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spans="1:26" ht="12.75" customHeight="1" x14ac:dyDescent="0.25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spans="1:26" ht="12.75" customHeight="1" x14ac:dyDescent="0.25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spans="1:26" ht="12.75" customHeight="1" x14ac:dyDescent="0.2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spans="1:26" ht="12.75" customHeight="1" x14ac:dyDescent="0.25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spans="1:26" ht="12.75" customHeight="1" x14ac:dyDescent="0.25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spans="1:26" ht="12.75" customHeight="1" x14ac:dyDescent="0.25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spans="1:26" ht="12.75" customHeight="1" x14ac:dyDescent="0.25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spans="1:26" ht="12.75" customHeight="1" x14ac:dyDescent="0.25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spans="1:26" ht="12.75" customHeight="1" x14ac:dyDescent="0.25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spans="1:26" ht="12.75" customHeight="1" x14ac:dyDescent="0.25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spans="1:26" ht="12.75" customHeight="1" x14ac:dyDescent="0.25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spans="1:26" ht="12.75" customHeight="1" x14ac:dyDescent="0.25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spans="1:26" ht="12.75" customHeight="1" x14ac:dyDescent="0.2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spans="1:26" ht="12.75" customHeight="1" x14ac:dyDescent="0.25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spans="1:26" ht="12.75" customHeight="1" x14ac:dyDescent="0.25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spans="1:26" ht="12.75" customHeight="1" x14ac:dyDescent="0.25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spans="1:26" ht="12.75" customHeight="1" x14ac:dyDescent="0.25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spans="1:26" ht="12.75" customHeight="1" x14ac:dyDescent="0.25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spans="1:26" ht="12.75" customHeight="1" x14ac:dyDescent="0.25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spans="1:26" ht="12.75" customHeight="1" x14ac:dyDescent="0.25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spans="1:26" ht="12.75" customHeight="1" x14ac:dyDescent="0.25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spans="1:26" ht="12.75" customHeight="1" x14ac:dyDescent="0.25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spans="1:26" ht="12.75" customHeight="1" x14ac:dyDescent="0.2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spans="1:26" ht="12.75" customHeight="1" x14ac:dyDescent="0.25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spans="1:26" ht="12.75" customHeight="1" x14ac:dyDescent="0.25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spans="1:26" ht="12.75" customHeight="1" x14ac:dyDescent="0.25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spans="1:26" ht="12.75" customHeight="1" x14ac:dyDescent="0.25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spans="1:26" ht="12.75" customHeight="1" x14ac:dyDescent="0.25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spans="1:26" ht="12.75" customHeight="1" x14ac:dyDescent="0.25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spans="1:26" ht="12.75" customHeight="1" x14ac:dyDescent="0.25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spans="1:26" ht="12.75" customHeight="1" x14ac:dyDescent="0.25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spans="1:26" ht="12.75" customHeight="1" x14ac:dyDescent="0.25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spans="1:26" ht="12.75" customHeight="1" x14ac:dyDescent="0.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spans="1:26" ht="12.75" customHeight="1" x14ac:dyDescent="0.25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spans="1:26" ht="12.75" customHeight="1" x14ac:dyDescent="0.25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spans="1:26" ht="12.75" customHeight="1" x14ac:dyDescent="0.25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spans="1:26" ht="12.75" customHeight="1" x14ac:dyDescent="0.25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spans="1:26" ht="12.75" customHeight="1" x14ac:dyDescent="0.25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spans="1:26" ht="12.75" customHeight="1" x14ac:dyDescent="0.25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spans="1:26" ht="12.75" customHeight="1" x14ac:dyDescent="0.25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spans="1:26" ht="12.75" customHeight="1" x14ac:dyDescent="0.25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spans="1:26" ht="12.75" customHeight="1" x14ac:dyDescent="0.25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spans="1:26" ht="12.75" customHeight="1" x14ac:dyDescent="0.2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spans="1:26" ht="12.75" customHeight="1" x14ac:dyDescent="0.25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spans="1:26" ht="12.75" customHeight="1" x14ac:dyDescent="0.25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spans="1:26" ht="12.75" customHeight="1" x14ac:dyDescent="0.25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spans="1:26" ht="12.75" customHeight="1" x14ac:dyDescent="0.25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spans="1:26" ht="12.75" customHeight="1" x14ac:dyDescent="0.25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spans="1:26" ht="12.75" customHeight="1" x14ac:dyDescent="0.25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spans="1:26" ht="12.75" customHeight="1" x14ac:dyDescent="0.25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spans="1:26" ht="12.75" customHeight="1" x14ac:dyDescent="0.25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spans="1:26" ht="12.75" customHeight="1" x14ac:dyDescent="0.25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spans="1:26" ht="12.75" customHeight="1" x14ac:dyDescent="0.2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spans="1:26" ht="12.75" customHeight="1" x14ac:dyDescent="0.25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spans="1:26" ht="12.75" customHeight="1" x14ac:dyDescent="0.25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spans="1:26" ht="12.75" customHeight="1" x14ac:dyDescent="0.25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spans="1:26" ht="12.75" customHeight="1" x14ac:dyDescent="0.25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spans="1:26" ht="12.75" customHeight="1" x14ac:dyDescent="0.25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spans="1:26" ht="12.75" customHeight="1" x14ac:dyDescent="0.25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spans="1:26" ht="12.75" customHeight="1" x14ac:dyDescent="0.25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spans="1:26" ht="12.75" customHeight="1" x14ac:dyDescent="0.25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spans="1:26" ht="12.75" customHeight="1" x14ac:dyDescent="0.25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spans="1:26" ht="12.75" customHeight="1" x14ac:dyDescent="0.2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spans="1:26" ht="12.75" customHeight="1" x14ac:dyDescent="0.25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spans="1:26" ht="12.75" customHeight="1" x14ac:dyDescent="0.25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spans="1:26" ht="12.75" customHeight="1" x14ac:dyDescent="0.25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spans="1:26" ht="12.75" customHeight="1" x14ac:dyDescent="0.25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spans="1:26" ht="12.75" customHeight="1" x14ac:dyDescent="0.25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spans="1:26" ht="12.75" customHeight="1" x14ac:dyDescent="0.25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spans="1:26" ht="12.75" customHeight="1" x14ac:dyDescent="0.25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spans="1:26" ht="12.75" customHeight="1" x14ac:dyDescent="0.25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spans="1:26" ht="12.75" customHeight="1" x14ac:dyDescent="0.25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spans="1:26" ht="12.75" customHeight="1" x14ac:dyDescent="0.2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spans="1:26" ht="12.75" customHeight="1" x14ac:dyDescent="0.25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spans="1:26" ht="12.75" customHeight="1" x14ac:dyDescent="0.25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spans="1:26" ht="12.75" customHeight="1" x14ac:dyDescent="0.25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spans="1:26" ht="12.75" customHeight="1" x14ac:dyDescent="0.25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spans="1:26" ht="12.75" customHeight="1" x14ac:dyDescent="0.25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spans="1:26" ht="12.75" customHeight="1" x14ac:dyDescent="0.25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spans="1:26" ht="12.75" customHeight="1" x14ac:dyDescent="0.25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spans="1:26" ht="12.75" customHeight="1" x14ac:dyDescent="0.25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spans="1:26" ht="12.75" customHeight="1" x14ac:dyDescent="0.25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spans="1:26" ht="12.75" customHeight="1" x14ac:dyDescent="0.2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spans="1:26" ht="12.75" customHeight="1" x14ac:dyDescent="0.25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spans="1:26" ht="12.75" customHeight="1" x14ac:dyDescent="0.25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spans="1:26" ht="12.75" customHeight="1" x14ac:dyDescent="0.25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spans="1:26" ht="12.75" customHeight="1" x14ac:dyDescent="0.25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spans="1:26" ht="12.75" customHeight="1" x14ac:dyDescent="0.25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spans="1:26" ht="12.75" customHeight="1" x14ac:dyDescent="0.25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spans="1:26" ht="12.75" customHeight="1" x14ac:dyDescent="0.25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spans="1:26" ht="12.75" customHeight="1" x14ac:dyDescent="0.25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spans="1:26" ht="12.75" customHeight="1" x14ac:dyDescent="0.25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spans="1:26" ht="12.75" customHeight="1" x14ac:dyDescent="0.2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spans="1:26" ht="12.75" customHeight="1" x14ac:dyDescent="0.25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spans="1:26" ht="12.75" customHeight="1" x14ac:dyDescent="0.25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spans="1:26" ht="12.75" customHeight="1" x14ac:dyDescent="0.25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spans="1:26" ht="12.75" customHeight="1" x14ac:dyDescent="0.25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spans="1:26" ht="12.75" customHeight="1" x14ac:dyDescent="0.25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spans="1:26" ht="12.75" customHeight="1" x14ac:dyDescent="0.25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spans="1:26" ht="12.75" customHeight="1" x14ac:dyDescent="0.25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spans="1:26" ht="12.75" customHeight="1" x14ac:dyDescent="0.25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spans="1:26" ht="12.75" customHeight="1" x14ac:dyDescent="0.25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spans="1:26" ht="12.75" customHeight="1" x14ac:dyDescent="0.2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spans="1:26" ht="12.75" customHeight="1" x14ac:dyDescent="0.25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spans="1:26" ht="12.75" customHeight="1" x14ac:dyDescent="0.25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spans="1:26" ht="12.75" customHeight="1" x14ac:dyDescent="0.25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spans="1:26" ht="12.75" customHeight="1" x14ac:dyDescent="0.25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spans="1:26" ht="12.75" customHeight="1" x14ac:dyDescent="0.25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spans="1:26" ht="12.75" customHeight="1" x14ac:dyDescent="0.25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spans="1:26" ht="12.75" customHeight="1" x14ac:dyDescent="0.25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spans="1:26" ht="12.75" customHeight="1" x14ac:dyDescent="0.25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spans="1:26" ht="12.75" customHeight="1" x14ac:dyDescent="0.25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spans="1:26" ht="12.75" customHeight="1" x14ac:dyDescent="0.2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spans="1:26" ht="12.75" customHeight="1" x14ac:dyDescent="0.25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spans="1:26" ht="12.75" customHeight="1" x14ac:dyDescent="0.25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spans="1:26" ht="12.75" customHeight="1" x14ac:dyDescent="0.25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spans="1:26" ht="12.75" customHeight="1" x14ac:dyDescent="0.25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spans="1:26" ht="12.75" customHeight="1" x14ac:dyDescent="0.25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spans="1:26" ht="12.75" customHeight="1" x14ac:dyDescent="0.25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spans="1:26" ht="12.75" customHeight="1" x14ac:dyDescent="0.25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spans="1:26" ht="12.75" customHeight="1" x14ac:dyDescent="0.25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spans="1:26" ht="12.75" customHeight="1" x14ac:dyDescent="0.25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spans="1:26" ht="12.75" customHeight="1" x14ac:dyDescent="0.2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spans="1:26" ht="12.75" customHeight="1" x14ac:dyDescent="0.25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spans="1:26" ht="12.75" customHeight="1" x14ac:dyDescent="0.25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spans="1:26" ht="12.75" customHeight="1" x14ac:dyDescent="0.25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spans="1:26" ht="12.75" customHeight="1" x14ac:dyDescent="0.25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spans="1:26" ht="12.75" customHeight="1" x14ac:dyDescent="0.25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spans="1:26" ht="12.75" customHeight="1" x14ac:dyDescent="0.25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spans="1:26" ht="12.75" customHeight="1" x14ac:dyDescent="0.25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spans="1:26" ht="12.75" customHeight="1" x14ac:dyDescent="0.25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spans="1:26" ht="12.75" customHeight="1" x14ac:dyDescent="0.25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spans="1:26" ht="12.75" customHeight="1" x14ac:dyDescent="0.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spans="1:26" ht="12.75" customHeight="1" x14ac:dyDescent="0.25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spans="1:26" ht="12.75" customHeight="1" x14ac:dyDescent="0.25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spans="1:26" ht="12.75" customHeight="1" x14ac:dyDescent="0.25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spans="1:26" ht="12.75" customHeight="1" x14ac:dyDescent="0.25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spans="1:26" ht="12.75" customHeight="1" x14ac:dyDescent="0.25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spans="1:26" ht="12.75" customHeight="1" x14ac:dyDescent="0.25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spans="1:26" ht="12.75" customHeight="1" x14ac:dyDescent="0.25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spans="1:26" ht="12.75" customHeight="1" x14ac:dyDescent="0.25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spans="1:26" ht="12.75" customHeight="1" x14ac:dyDescent="0.25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spans="1:26" ht="12.75" customHeight="1" x14ac:dyDescent="0.2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spans="1:26" ht="12.75" customHeight="1" x14ac:dyDescent="0.25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spans="1:26" ht="12.75" customHeight="1" x14ac:dyDescent="0.25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spans="1:26" ht="12.75" customHeight="1" x14ac:dyDescent="0.25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spans="1:26" ht="12.75" customHeight="1" x14ac:dyDescent="0.25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spans="1:26" ht="12.75" customHeight="1" x14ac:dyDescent="0.25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spans="1:26" ht="12.75" customHeight="1" x14ac:dyDescent="0.25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spans="1:26" ht="12.75" customHeight="1" x14ac:dyDescent="0.25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spans="1:26" ht="12.75" customHeight="1" x14ac:dyDescent="0.25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spans="1:26" ht="12.75" customHeight="1" x14ac:dyDescent="0.25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spans="1:26" ht="12.75" customHeight="1" x14ac:dyDescent="0.2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spans="1:26" ht="12.75" customHeight="1" x14ac:dyDescent="0.25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spans="1:26" ht="12.75" customHeight="1" x14ac:dyDescent="0.25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spans="1:26" ht="12.75" customHeight="1" x14ac:dyDescent="0.25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spans="1:26" ht="12.75" customHeight="1" x14ac:dyDescent="0.25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spans="1:26" ht="12.75" customHeight="1" x14ac:dyDescent="0.25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spans="1:26" ht="12.75" customHeight="1" x14ac:dyDescent="0.25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spans="1:26" ht="12.75" customHeight="1" x14ac:dyDescent="0.25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spans="1:26" ht="12.75" customHeight="1" x14ac:dyDescent="0.25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spans="1:26" ht="12.75" customHeight="1" x14ac:dyDescent="0.25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spans="1:26" ht="12.75" customHeight="1" x14ac:dyDescent="0.2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spans="1:26" ht="12.75" customHeight="1" x14ac:dyDescent="0.25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spans="1:26" ht="12.75" customHeight="1" x14ac:dyDescent="0.25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spans="1:26" ht="12.75" customHeight="1" x14ac:dyDescent="0.25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spans="1:26" ht="12.75" customHeight="1" x14ac:dyDescent="0.25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spans="1:26" ht="12.75" customHeight="1" x14ac:dyDescent="0.25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spans="1:26" ht="12.75" customHeight="1" x14ac:dyDescent="0.25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spans="1:26" ht="12.75" customHeight="1" x14ac:dyDescent="0.25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spans="1:26" ht="12.75" customHeight="1" x14ac:dyDescent="0.25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spans="1:26" ht="12.75" customHeight="1" x14ac:dyDescent="0.25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spans="1:26" ht="12.75" customHeight="1" x14ac:dyDescent="0.2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spans="1:26" ht="12.75" customHeight="1" x14ac:dyDescent="0.25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spans="1:26" ht="12.75" customHeight="1" x14ac:dyDescent="0.25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spans="1:26" ht="12.75" customHeight="1" x14ac:dyDescent="0.25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spans="1:26" ht="12.75" customHeight="1" x14ac:dyDescent="0.25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spans="1:26" ht="12.75" customHeight="1" x14ac:dyDescent="0.25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spans="1:26" ht="12.75" customHeight="1" x14ac:dyDescent="0.25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spans="1:26" ht="12.75" customHeight="1" x14ac:dyDescent="0.25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spans="1:26" ht="12.75" customHeight="1" x14ac:dyDescent="0.25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spans="1:26" ht="12.75" customHeight="1" x14ac:dyDescent="0.25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spans="1:26" ht="12.75" customHeight="1" x14ac:dyDescent="0.2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spans="1:26" ht="12.75" customHeight="1" x14ac:dyDescent="0.25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spans="1:26" ht="12.75" customHeight="1" x14ac:dyDescent="0.25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spans="1:26" ht="12.75" customHeight="1" x14ac:dyDescent="0.25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spans="1:26" ht="12.75" customHeight="1" x14ac:dyDescent="0.25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spans="1:26" ht="12.75" customHeight="1" x14ac:dyDescent="0.25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spans="1:26" ht="12.75" customHeight="1" x14ac:dyDescent="0.25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spans="1:26" ht="12.75" customHeight="1" x14ac:dyDescent="0.25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spans="1:26" ht="12.75" customHeight="1" x14ac:dyDescent="0.25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spans="1:26" ht="12.75" customHeight="1" x14ac:dyDescent="0.25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spans="1:26" ht="12.75" customHeight="1" x14ac:dyDescent="0.2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spans="1:26" ht="12.75" customHeight="1" x14ac:dyDescent="0.25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spans="1:26" ht="12.75" customHeight="1" x14ac:dyDescent="0.25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spans="1:26" ht="12.75" customHeight="1" x14ac:dyDescent="0.25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spans="1:26" ht="12.75" customHeight="1" x14ac:dyDescent="0.25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spans="1:26" ht="12.75" customHeight="1" x14ac:dyDescent="0.25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spans="1:26" ht="12.75" customHeight="1" x14ac:dyDescent="0.25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spans="1:26" ht="12.75" customHeight="1" x14ac:dyDescent="0.25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spans="1:26" ht="12.75" customHeight="1" x14ac:dyDescent="0.25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spans="1:26" ht="12.75" customHeight="1" x14ac:dyDescent="0.25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spans="1:26" ht="12.75" customHeight="1" x14ac:dyDescent="0.2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spans="1:26" ht="12.75" customHeight="1" x14ac:dyDescent="0.25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spans="1:26" ht="12.75" customHeight="1" x14ac:dyDescent="0.25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spans="1:26" ht="12.75" customHeight="1" x14ac:dyDescent="0.25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spans="1:26" ht="12.75" customHeight="1" x14ac:dyDescent="0.25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spans="1:26" ht="12.75" customHeight="1" x14ac:dyDescent="0.25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spans="1:26" ht="12.75" customHeight="1" x14ac:dyDescent="0.25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spans="1:26" ht="12.75" customHeight="1" x14ac:dyDescent="0.25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spans="1:26" ht="12.75" customHeight="1" x14ac:dyDescent="0.25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spans="1:26" ht="12.75" customHeight="1" x14ac:dyDescent="0.25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spans="1:26" ht="12.75" customHeight="1" x14ac:dyDescent="0.2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spans="1:26" ht="12.75" customHeight="1" x14ac:dyDescent="0.25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spans="1:26" ht="12.75" customHeight="1" x14ac:dyDescent="0.25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spans="1:26" ht="12.75" customHeight="1" x14ac:dyDescent="0.25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spans="1:26" ht="12.75" customHeight="1" x14ac:dyDescent="0.25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spans="1:26" ht="12.75" customHeight="1" x14ac:dyDescent="0.25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spans="1:26" ht="12.75" customHeight="1" x14ac:dyDescent="0.25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spans="1:26" ht="12.75" customHeight="1" x14ac:dyDescent="0.25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spans="1:26" ht="12.75" customHeight="1" x14ac:dyDescent="0.25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spans="1:26" ht="12.75" customHeight="1" x14ac:dyDescent="0.25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spans="1:26" ht="12.75" customHeight="1" x14ac:dyDescent="0.2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spans="1:26" ht="12.75" customHeight="1" x14ac:dyDescent="0.25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spans="1:26" ht="12.75" customHeight="1" x14ac:dyDescent="0.25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spans="1:26" ht="12.75" customHeight="1" x14ac:dyDescent="0.25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spans="1:26" ht="12.75" customHeight="1" x14ac:dyDescent="0.25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spans="1:26" ht="12.75" customHeight="1" x14ac:dyDescent="0.25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spans="1:26" ht="12.75" customHeight="1" x14ac:dyDescent="0.25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spans="1:26" ht="12.75" customHeight="1" x14ac:dyDescent="0.25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spans="1:26" ht="12.75" customHeight="1" x14ac:dyDescent="0.25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spans="1:26" ht="12.75" customHeight="1" x14ac:dyDescent="0.25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spans="1:26" ht="12.75" customHeight="1" x14ac:dyDescent="0.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spans="1:26" ht="12.75" customHeight="1" x14ac:dyDescent="0.25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spans="1:26" ht="12.75" customHeight="1" x14ac:dyDescent="0.25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spans="1:26" ht="12.75" customHeight="1" x14ac:dyDescent="0.25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spans="1:26" ht="12.75" customHeight="1" x14ac:dyDescent="0.25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spans="1:26" ht="12.75" customHeight="1" x14ac:dyDescent="0.25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spans="1:26" ht="12.75" customHeight="1" x14ac:dyDescent="0.25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spans="1:26" ht="12.75" customHeight="1" x14ac:dyDescent="0.25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spans="1:26" ht="12.75" customHeight="1" x14ac:dyDescent="0.25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spans="1:26" ht="12.75" customHeight="1" x14ac:dyDescent="0.25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spans="1:26" ht="12.75" customHeight="1" x14ac:dyDescent="0.2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spans="1:26" ht="12.75" customHeight="1" x14ac:dyDescent="0.25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spans="1:26" ht="12.75" customHeight="1" x14ac:dyDescent="0.25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spans="1:26" ht="12.75" customHeight="1" x14ac:dyDescent="0.25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spans="1:26" ht="12.75" customHeight="1" x14ac:dyDescent="0.25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spans="1:26" ht="12.75" customHeight="1" x14ac:dyDescent="0.25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spans="1:26" ht="12.75" customHeight="1" x14ac:dyDescent="0.25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spans="1:26" ht="12.75" customHeight="1" x14ac:dyDescent="0.25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spans="1:26" ht="12.75" customHeight="1" x14ac:dyDescent="0.25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spans="1:26" ht="12.75" customHeight="1" x14ac:dyDescent="0.25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spans="1:26" ht="12.75" customHeight="1" x14ac:dyDescent="0.2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spans="1:26" ht="12.75" customHeight="1" x14ac:dyDescent="0.25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spans="1:26" ht="12.75" customHeight="1" x14ac:dyDescent="0.25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spans="1:26" ht="12.75" customHeight="1" x14ac:dyDescent="0.25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spans="1:26" ht="12.75" customHeight="1" x14ac:dyDescent="0.25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spans="1:26" ht="12.75" customHeight="1" x14ac:dyDescent="0.25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spans="1:26" ht="12.75" customHeight="1" x14ac:dyDescent="0.25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spans="1:26" ht="12.75" customHeight="1" x14ac:dyDescent="0.25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spans="1:26" ht="12.75" customHeight="1" x14ac:dyDescent="0.25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spans="1:26" ht="12.75" customHeight="1" x14ac:dyDescent="0.25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spans="1:26" ht="12.75" customHeight="1" x14ac:dyDescent="0.2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spans="1:26" ht="12.75" customHeight="1" x14ac:dyDescent="0.25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spans="1:26" ht="12.75" customHeight="1" x14ac:dyDescent="0.25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spans="1:26" ht="12.75" customHeight="1" x14ac:dyDescent="0.25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spans="1:26" ht="12.75" customHeight="1" x14ac:dyDescent="0.25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spans="1:26" ht="12.75" customHeight="1" x14ac:dyDescent="0.25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spans="1:26" ht="12.75" customHeight="1" x14ac:dyDescent="0.25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spans="1:26" ht="12.75" customHeight="1" x14ac:dyDescent="0.25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spans="1:26" ht="12.75" customHeight="1" x14ac:dyDescent="0.25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spans="1:26" ht="12.75" customHeight="1" x14ac:dyDescent="0.25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spans="1:26" ht="12.75" customHeight="1" x14ac:dyDescent="0.2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spans="1:26" ht="12.75" customHeight="1" x14ac:dyDescent="0.25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spans="1:26" ht="12.75" customHeight="1" x14ac:dyDescent="0.25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spans="1:26" ht="12.75" customHeight="1" x14ac:dyDescent="0.25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spans="1:26" ht="12.75" customHeight="1" x14ac:dyDescent="0.25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spans="1:26" ht="12.75" customHeight="1" x14ac:dyDescent="0.25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spans="1:26" ht="12.75" customHeight="1" x14ac:dyDescent="0.25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spans="1:26" ht="12.75" customHeight="1" x14ac:dyDescent="0.25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spans="1:26" ht="12.75" customHeight="1" x14ac:dyDescent="0.25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spans="1:26" ht="12.75" customHeight="1" x14ac:dyDescent="0.25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spans="1:26" ht="12.75" customHeight="1" x14ac:dyDescent="0.25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spans="1:26" ht="12.75" customHeight="1" x14ac:dyDescent="0.25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spans="1:26" ht="12.75" customHeight="1" x14ac:dyDescent="0.25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spans="1:26" ht="12.75" customHeight="1" x14ac:dyDescent="0.25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spans="1:26" ht="12.75" customHeight="1" x14ac:dyDescent="0.25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spans="1:26" ht="12.75" customHeight="1" x14ac:dyDescent="0.25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spans="1:26" ht="12.75" customHeight="1" x14ac:dyDescent="0.25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spans="1:26" ht="12.75" customHeight="1" x14ac:dyDescent="0.25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spans="1:26" ht="12.75" customHeight="1" x14ac:dyDescent="0.25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spans="1:26" ht="12.75" customHeight="1" x14ac:dyDescent="0.25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spans="1:26" ht="12.75" customHeight="1" x14ac:dyDescent="0.25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spans="1:26" ht="12.75" customHeight="1" x14ac:dyDescent="0.25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spans="1:26" ht="12.75" customHeight="1" x14ac:dyDescent="0.25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spans="1:26" ht="12.75" customHeight="1" x14ac:dyDescent="0.25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spans="1:26" ht="12.75" customHeight="1" x14ac:dyDescent="0.25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spans="1:26" ht="12.75" customHeight="1" x14ac:dyDescent="0.25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spans="1:26" ht="12.75" customHeight="1" x14ac:dyDescent="0.25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spans="1:26" ht="12.75" customHeight="1" x14ac:dyDescent="0.25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spans="1:26" ht="12.75" customHeight="1" x14ac:dyDescent="0.25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spans="1:26" ht="12.75" customHeight="1" x14ac:dyDescent="0.25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spans="1:26" ht="12.75" customHeight="1" x14ac:dyDescent="0.25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spans="1:26" ht="12.75" customHeight="1" x14ac:dyDescent="0.25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spans="1:26" ht="12.75" customHeight="1" x14ac:dyDescent="0.25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spans="1:26" ht="12.75" customHeight="1" x14ac:dyDescent="0.25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spans="1:26" ht="12.75" customHeight="1" x14ac:dyDescent="0.25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spans="1:26" ht="12.75" customHeight="1" x14ac:dyDescent="0.25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  <row r="1001" spans="1:26" ht="12.75" customHeight="1" x14ac:dyDescent="0.25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</row>
    <row r="1002" spans="1:26" ht="12.75" customHeight="1" x14ac:dyDescent="0.25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</row>
    <row r="1003" spans="1:26" ht="12.75" customHeight="1" x14ac:dyDescent="0.25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</row>
    <row r="1004" spans="1:26" ht="12.75" customHeight="1" x14ac:dyDescent="0.25">
      <c r="A1004" s="55"/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  <c r="M1004" s="55"/>
      <c r="N1004" s="55"/>
      <c r="O1004" s="55"/>
      <c r="P1004" s="55"/>
      <c r="Q1004" s="55"/>
      <c r="R1004" s="55"/>
      <c r="S1004" s="55"/>
      <c r="T1004" s="55"/>
      <c r="U1004" s="55"/>
      <c r="V1004" s="55"/>
      <c r="W1004" s="55"/>
      <c r="X1004" s="55"/>
      <c r="Y1004" s="55"/>
      <c r="Z1004" s="55"/>
    </row>
    <row r="1005" spans="1:26" ht="12.75" customHeight="1" x14ac:dyDescent="0.25">
      <c r="A1005" s="55"/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  <c r="M1005" s="55"/>
      <c r="N1005" s="55"/>
      <c r="O1005" s="55"/>
      <c r="P1005" s="55"/>
      <c r="Q1005" s="55"/>
      <c r="R1005" s="55"/>
      <c r="S1005" s="55"/>
      <c r="T1005" s="55"/>
      <c r="U1005" s="55"/>
      <c r="V1005" s="55"/>
      <c r="W1005" s="55"/>
      <c r="X1005" s="55"/>
      <c r="Y1005" s="55"/>
      <c r="Z1005" s="55"/>
    </row>
    <row r="1006" spans="1:26" ht="12.75" customHeight="1" x14ac:dyDescent="0.25">
      <c r="A1006" s="55"/>
      <c r="B1006" s="55"/>
      <c r="C1006" s="55"/>
      <c r="D1006" s="55"/>
      <c r="E1006" s="55"/>
      <c r="F1006" s="55"/>
      <c r="G1006" s="55"/>
      <c r="H1006" s="55"/>
      <c r="I1006" s="55"/>
      <c r="J1006" s="55"/>
      <c r="K1006" s="55"/>
      <c r="L1006" s="55"/>
      <c r="M1006" s="55"/>
      <c r="N1006" s="55"/>
      <c r="O1006" s="55"/>
      <c r="P1006" s="55"/>
      <c r="Q1006" s="55"/>
      <c r="R1006" s="55"/>
      <c r="S1006" s="55"/>
      <c r="T1006" s="55"/>
      <c r="U1006" s="55"/>
      <c r="V1006" s="55"/>
      <c r="W1006" s="55"/>
      <c r="X1006" s="55"/>
      <c r="Y1006" s="55"/>
      <c r="Z1006" s="55"/>
    </row>
    <row r="1007" spans="1:26" ht="12.75" customHeight="1" x14ac:dyDescent="0.25">
      <c r="A1007" s="55"/>
      <c r="B1007" s="55"/>
      <c r="C1007" s="55"/>
      <c r="D1007" s="55"/>
      <c r="E1007" s="55"/>
      <c r="F1007" s="55"/>
      <c r="G1007" s="55"/>
      <c r="H1007" s="55"/>
      <c r="I1007" s="55"/>
      <c r="J1007" s="55"/>
      <c r="K1007" s="55"/>
      <c r="L1007" s="55"/>
      <c r="M1007" s="55"/>
      <c r="N1007" s="55"/>
      <c r="O1007" s="55"/>
      <c r="P1007" s="55"/>
      <c r="Q1007" s="55"/>
      <c r="R1007" s="55"/>
      <c r="S1007" s="55"/>
      <c r="T1007" s="55"/>
      <c r="U1007" s="55"/>
      <c r="V1007" s="55"/>
      <c r="W1007" s="55"/>
      <c r="X1007" s="55"/>
      <c r="Y1007" s="55"/>
      <c r="Z1007" s="55"/>
    </row>
    <row r="1008" spans="1:26" ht="12.75" customHeight="1" x14ac:dyDescent="0.25">
      <c r="A1008" s="55"/>
      <c r="B1008" s="55"/>
      <c r="C1008" s="55"/>
      <c r="D1008" s="55"/>
      <c r="E1008" s="55"/>
      <c r="F1008" s="55"/>
      <c r="G1008" s="55"/>
      <c r="H1008" s="55"/>
      <c r="I1008" s="55"/>
      <c r="J1008" s="55"/>
      <c r="K1008" s="55"/>
      <c r="L1008" s="55"/>
      <c r="M1008" s="55"/>
      <c r="N1008" s="55"/>
      <c r="O1008" s="55"/>
      <c r="P1008" s="55"/>
      <c r="Q1008" s="55"/>
      <c r="R1008" s="55"/>
      <c r="S1008" s="55"/>
      <c r="T1008" s="55"/>
      <c r="U1008" s="55"/>
      <c r="V1008" s="55"/>
      <c r="W1008" s="55"/>
      <c r="X1008" s="55"/>
      <c r="Y1008" s="55"/>
      <c r="Z1008" s="55"/>
    </row>
    <row r="1009" spans="1:26" ht="12.75" customHeight="1" x14ac:dyDescent="0.25">
      <c r="A1009" s="55"/>
      <c r="B1009" s="55"/>
      <c r="C1009" s="55"/>
      <c r="D1009" s="55"/>
      <c r="E1009" s="55"/>
      <c r="F1009" s="55"/>
      <c r="G1009" s="55"/>
      <c r="H1009" s="55"/>
      <c r="I1009" s="55"/>
      <c r="J1009" s="55"/>
      <c r="K1009" s="55"/>
      <c r="L1009" s="55"/>
      <c r="M1009" s="55"/>
      <c r="N1009" s="55"/>
      <c r="O1009" s="55"/>
      <c r="P1009" s="55"/>
      <c r="Q1009" s="55"/>
      <c r="R1009" s="55"/>
      <c r="S1009" s="55"/>
      <c r="T1009" s="55"/>
      <c r="U1009" s="55"/>
      <c r="V1009" s="55"/>
      <c r="W1009" s="55"/>
      <c r="X1009" s="55"/>
      <c r="Y1009" s="55"/>
      <c r="Z1009" s="55"/>
    </row>
    <row r="1010" spans="1:26" ht="12.75" customHeight="1" x14ac:dyDescent="0.25">
      <c r="A1010" s="55"/>
      <c r="B1010" s="55"/>
      <c r="C1010" s="55"/>
      <c r="D1010" s="55"/>
      <c r="E1010" s="55"/>
      <c r="F1010" s="55"/>
      <c r="G1010" s="55"/>
      <c r="H1010" s="55"/>
      <c r="I1010" s="55"/>
      <c r="J1010" s="55"/>
      <c r="K1010" s="55"/>
      <c r="L1010" s="55"/>
      <c r="M1010" s="55"/>
      <c r="N1010" s="55"/>
      <c r="O1010" s="55"/>
      <c r="P1010" s="55"/>
      <c r="Q1010" s="55"/>
      <c r="R1010" s="55"/>
      <c r="S1010" s="55"/>
      <c r="T1010" s="55"/>
      <c r="U1010" s="55"/>
      <c r="V1010" s="55"/>
      <c r="W1010" s="55"/>
      <c r="X1010" s="55"/>
      <c r="Y1010" s="55"/>
      <c r="Z1010" s="55"/>
    </row>
    <row r="1011" spans="1:26" ht="12.75" customHeight="1" x14ac:dyDescent="0.25">
      <c r="A1011" s="55"/>
      <c r="B1011" s="55"/>
      <c r="C1011" s="55"/>
      <c r="D1011" s="55"/>
      <c r="E1011" s="55"/>
      <c r="F1011" s="55"/>
      <c r="G1011" s="55"/>
      <c r="H1011" s="55"/>
      <c r="I1011" s="55"/>
      <c r="J1011" s="55"/>
      <c r="K1011" s="55"/>
      <c r="L1011" s="55"/>
      <c r="M1011" s="55"/>
      <c r="N1011" s="55"/>
      <c r="O1011" s="55"/>
      <c r="P1011" s="55"/>
      <c r="Q1011" s="55"/>
      <c r="R1011" s="55"/>
      <c r="S1011" s="55"/>
      <c r="T1011" s="55"/>
      <c r="U1011" s="55"/>
      <c r="V1011" s="55"/>
      <c r="W1011" s="55"/>
      <c r="X1011" s="55"/>
      <c r="Y1011" s="55"/>
      <c r="Z1011" s="55"/>
    </row>
    <row r="1012" spans="1:26" ht="12.75" customHeight="1" x14ac:dyDescent="0.25">
      <c r="A1012" s="55"/>
      <c r="B1012" s="55"/>
      <c r="C1012" s="55"/>
      <c r="D1012" s="55"/>
      <c r="E1012" s="55"/>
      <c r="F1012" s="55"/>
      <c r="G1012" s="55"/>
      <c r="H1012" s="55"/>
      <c r="I1012" s="55"/>
      <c r="J1012" s="55"/>
      <c r="K1012" s="55"/>
      <c r="L1012" s="55"/>
      <c r="M1012" s="55"/>
      <c r="N1012" s="55"/>
      <c r="O1012" s="55"/>
      <c r="P1012" s="55"/>
      <c r="Q1012" s="55"/>
      <c r="R1012" s="55"/>
      <c r="S1012" s="55"/>
      <c r="T1012" s="55"/>
      <c r="U1012" s="55"/>
      <c r="V1012" s="55"/>
      <c r="W1012" s="55"/>
      <c r="X1012" s="55"/>
      <c r="Y1012" s="55"/>
      <c r="Z1012" s="55"/>
    </row>
    <row r="1013" spans="1:26" ht="12.75" customHeight="1" x14ac:dyDescent="0.25">
      <c r="A1013" s="55"/>
      <c r="B1013" s="55"/>
      <c r="C1013" s="55"/>
      <c r="D1013" s="55"/>
      <c r="E1013" s="55"/>
      <c r="F1013" s="55"/>
      <c r="G1013" s="55"/>
      <c r="H1013" s="55"/>
      <c r="I1013" s="55"/>
      <c r="J1013" s="55"/>
      <c r="K1013" s="55"/>
      <c r="L1013" s="55"/>
      <c r="M1013" s="55"/>
      <c r="N1013" s="55"/>
      <c r="O1013" s="55"/>
      <c r="P1013" s="55"/>
      <c r="Q1013" s="55"/>
      <c r="R1013" s="55"/>
      <c r="S1013" s="55"/>
      <c r="T1013" s="55"/>
      <c r="U1013" s="55"/>
      <c r="V1013" s="55"/>
      <c r="W1013" s="55"/>
      <c r="X1013" s="55"/>
      <c r="Y1013" s="55"/>
      <c r="Z1013" s="55"/>
    </row>
    <row r="1014" spans="1:26" ht="12.75" customHeight="1" x14ac:dyDescent="0.25">
      <c r="A1014" s="55"/>
      <c r="B1014" s="55"/>
      <c r="C1014" s="55"/>
      <c r="D1014" s="55"/>
      <c r="E1014" s="55"/>
      <c r="F1014" s="55"/>
      <c r="G1014" s="55"/>
      <c r="H1014" s="55"/>
      <c r="I1014" s="55"/>
      <c r="J1014" s="55"/>
      <c r="K1014" s="55"/>
      <c r="L1014" s="55"/>
      <c r="M1014" s="55"/>
      <c r="N1014" s="55"/>
      <c r="O1014" s="55"/>
      <c r="P1014" s="55"/>
      <c r="Q1014" s="55"/>
      <c r="R1014" s="55"/>
      <c r="S1014" s="55"/>
      <c r="T1014" s="55"/>
      <c r="U1014" s="55"/>
      <c r="V1014" s="55"/>
      <c r="W1014" s="55"/>
      <c r="X1014" s="55"/>
      <c r="Y1014" s="55"/>
      <c r="Z1014" s="55"/>
    </row>
    <row r="1015" spans="1:26" ht="12.75" customHeight="1" x14ac:dyDescent="0.25">
      <c r="A1015" s="55"/>
      <c r="B1015" s="55"/>
      <c r="C1015" s="55"/>
      <c r="D1015" s="55"/>
      <c r="E1015" s="55"/>
      <c r="F1015" s="55"/>
      <c r="G1015" s="55"/>
      <c r="H1015" s="55"/>
      <c r="I1015" s="55"/>
      <c r="J1015" s="55"/>
      <c r="K1015" s="55"/>
      <c r="L1015" s="55"/>
      <c r="M1015" s="55"/>
      <c r="N1015" s="55"/>
      <c r="O1015" s="55"/>
      <c r="P1015" s="55"/>
      <c r="Q1015" s="55"/>
      <c r="R1015" s="55"/>
      <c r="S1015" s="55"/>
      <c r="T1015" s="55"/>
      <c r="U1015" s="55"/>
      <c r="V1015" s="55"/>
      <c r="W1015" s="55"/>
      <c r="X1015" s="55"/>
      <c r="Y1015" s="55"/>
      <c r="Z1015" s="55"/>
    </row>
    <row r="1016" spans="1:26" ht="12.75" customHeight="1" x14ac:dyDescent="0.25">
      <c r="A1016" s="55"/>
      <c r="B1016" s="55"/>
      <c r="C1016" s="55"/>
      <c r="D1016" s="55"/>
      <c r="E1016" s="55"/>
      <c r="F1016" s="55"/>
      <c r="G1016" s="55"/>
      <c r="H1016" s="55"/>
      <c r="I1016" s="55"/>
      <c r="J1016" s="55"/>
      <c r="K1016" s="55"/>
      <c r="L1016" s="55"/>
      <c r="M1016" s="55"/>
      <c r="N1016" s="55"/>
      <c r="O1016" s="55"/>
      <c r="P1016" s="55"/>
      <c r="Q1016" s="55"/>
      <c r="R1016" s="55"/>
      <c r="S1016" s="55"/>
      <c r="T1016" s="55"/>
      <c r="U1016" s="55"/>
      <c r="V1016" s="55"/>
      <c r="W1016" s="55"/>
      <c r="X1016" s="55"/>
      <c r="Y1016" s="55"/>
      <c r="Z1016" s="55"/>
    </row>
    <row r="1017" spans="1:26" ht="12.75" customHeight="1" x14ac:dyDescent="0.25">
      <c r="A1017" s="55"/>
      <c r="B1017" s="55"/>
      <c r="C1017" s="55"/>
      <c r="D1017" s="55"/>
      <c r="E1017" s="55"/>
      <c r="F1017" s="55"/>
      <c r="G1017" s="55"/>
      <c r="H1017" s="55"/>
      <c r="I1017" s="55"/>
      <c r="J1017" s="55"/>
      <c r="K1017" s="55"/>
      <c r="L1017" s="55"/>
      <c r="M1017" s="55"/>
      <c r="N1017" s="55"/>
      <c r="O1017" s="55"/>
      <c r="P1017" s="55"/>
      <c r="Q1017" s="55"/>
      <c r="R1017" s="55"/>
      <c r="S1017" s="55"/>
      <c r="T1017" s="55"/>
      <c r="U1017" s="55"/>
      <c r="V1017" s="55"/>
      <c r="W1017" s="55"/>
      <c r="X1017" s="55"/>
      <c r="Y1017" s="55"/>
      <c r="Z1017" s="55"/>
    </row>
    <row r="1018" spans="1:26" ht="12.75" customHeight="1" x14ac:dyDescent="0.25">
      <c r="A1018" s="55"/>
      <c r="B1018" s="55"/>
      <c r="C1018" s="55"/>
      <c r="D1018" s="55"/>
      <c r="E1018" s="55"/>
      <c r="F1018" s="55"/>
      <c r="G1018" s="55"/>
      <c r="H1018" s="55"/>
      <c r="I1018" s="55"/>
      <c r="J1018" s="55"/>
      <c r="K1018" s="55"/>
      <c r="L1018" s="55"/>
      <c r="M1018" s="55"/>
      <c r="N1018" s="55"/>
      <c r="O1018" s="55"/>
      <c r="P1018" s="55"/>
      <c r="Q1018" s="55"/>
      <c r="R1018" s="55"/>
      <c r="S1018" s="55"/>
      <c r="T1018" s="55"/>
      <c r="U1018" s="55"/>
      <c r="V1018" s="55"/>
      <c r="W1018" s="55"/>
      <c r="X1018" s="55"/>
      <c r="Y1018" s="55"/>
      <c r="Z1018" s="55"/>
    </row>
    <row r="1019" spans="1:26" ht="12.75" customHeight="1" x14ac:dyDescent="0.25">
      <c r="A1019" s="55"/>
      <c r="B1019" s="55"/>
      <c r="C1019" s="55"/>
      <c r="D1019" s="55"/>
      <c r="E1019" s="55"/>
      <c r="F1019" s="55"/>
      <c r="G1019" s="55"/>
      <c r="H1019" s="55"/>
      <c r="I1019" s="55"/>
      <c r="J1019" s="55"/>
      <c r="K1019" s="55"/>
      <c r="L1019" s="55"/>
      <c r="M1019" s="55"/>
      <c r="N1019" s="55"/>
      <c r="O1019" s="55"/>
      <c r="P1019" s="55"/>
      <c r="Q1019" s="55"/>
      <c r="R1019" s="55"/>
      <c r="S1019" s="55"/>
      <c r="T1019" s="55"/>
      <c r="U1019" s="55"/>
      <c r="V1019" s="55"/>
      <c r="W1019" s="55"/>
      <c r="X1019" s="55"/>
      <c r="Y1019" s="55"/>
      <c r="Z1019" s="55"/>
    </row>
    <row r="1020" spans="1:26" ht="12.75" customHeight="1" x14ac:dyDescent="0.25">
      <c r="A1020" s="55"/>
      <c r="B1020" s="55"/>
      <c r="C1020" s="55"/>
      <c r="D1020" s="55"/>
      <c r="E1020" s="55"/>
      <c r="F1020" s="55"/>
      <c r="G1020" s="55"/>
      <c r="H1020" s="55"/>
      <c r="I1020" s="55"/>
      <c r="J1020" s="55"/>
      <c r="K1020" s="55"/>
      <c r="L1020" s="55"/>
      <c r="M1020" s="55"/>
      <c r="N1020" s="55"/>
      <c r="O1020" s="55"/>
      <c r="P1020" s="55"/>
      <c r="Q1020" s="55"/>
      <c r="R1020" s="55"/>
      <c r="S1020" s="55"/>
      <c r="T1020" s="55"/>
      <c r="U1020" s="55"/>
      <c r="V1020" s="55"/>
      <c r="W1020" s="55"/>
      <c r="X1020" s="55"/>
      <c r="Y1020" s="55"/>
      <c r="Z1020" s="55"/>
    </row>
    <row r="1021" spans="1:26" ht="12.75" customHeight="1" x14ac:dyDescent="0.25">
      <c r="A1021" s="55"/>
      <c r="B1021" s="55"/>
      <c r="C1021" s="55"/>
      <c r="D1021" s="55"/>
      <c r="E1021" s="55"/>
      <c r="F1021" s="55"/>
      <c r="G1021" s="55"/>
      <c r="H1021" s="55"/>
      <c r="I1021" s="55"/>
      <c r="J1021" s="55"/>
      <c r="K1021" s="55"/>
      <c r="L1021" s="55"/>
      <c r="M1021" s="55"/>
      <c r="N1021" s="55"/>
      <c r="O1021" s="55"/>
      <c r="P1021" s="55"/>
      <c r="Q1021" s="55"/>
      <c r="R1021" s="55"/>
      <c r="S1021" s="55"/>
      <c r="T1021" s="55"/>
      <c r="U1021" s="55"/>
      <c r="V1021" s="55"/>
      <c r="W1021" s="55"/>
      <c r="X1021" s="55"/>
      <c r="Y1021" s="55"/>
      <c r="Z1021" s="55"/>
    </row>
    <row r="1022" spans="1:26" ht="12.75" customHeight="1" x14ac:dyDescent="0.25">
      <c r="A1022" s="55"/>
      <c r="B1022" s="55"/>
      <c r="C1022" s="55"/>
      <c r="D1022" s="55"/>
      <c r="E1022" s="55"/>
      <c r="F1022" s="55"/>
      <c r="G1022" s="55"/>
      <c r="H1022" s="55"/>
      <c r="I1022" s="55"/>
      <c r="J1022" s="55"/>
      <c r="K1022" s="55"/>
      <c r="L1022" s="55"/>
      <c r="M1022" s="55"/>
      <c r="N1022" s="55"/>
      <c r="O1022" s="55"/>
      <c r="P1022" s="55"/>
      <c r="Q1022" s="55"/>
      <c r="R1022" s="55"/>
      <c r="S1022" s="55"/>
      <c r="T1022" s="55"/>
      <c r="U1022" s="55"/>
      <c r="V1022" s="55"/>
      <c r="W1022" s="55"/>
      <c r="X1022" s="55"/>
      <c r="Y1022" s="55"/>
      <c r="Z1022" s="55"/>
    </row>
    <row r="1023" spans="1:26" ht="12.75" customHeight="1" x14ac:dyDescent="0.25">
      <c r="A1023" s="55"/>
      <c r="B1023" s="55"/>
      <c r="C1023" s="55"/>
      <c r="D1023" s="55"/>
      <c r="E1023" s="55"/>
      <c r="F1023" s="55"/>
      <c r="G1023" s="55"/>
      <c r="H1023" s="55"/>
      <c r="I1023" s="55"/>
      <c r="J1023" s="55"/>
      <c r="K1023" s="55"/>
      <c r="L1023" s="55"/>
      <c r="M1023" s="55"/>
      <c r="N1023" s="55"/>
      <c r="O1023" s="55"/>
      <c r="P1023" s="55"/>
      <c r="Q1023" s="55"/>
      <c r="R1023" s="55"/>
      <c r="S1023" s="55"/>
      <c r="T1023" s="55"/>
      <c r="U1023" s="55"/>
      <c r="V1023" s="55"/>
      <c r="W1023" s="55"/>
      <c r="X1023" s="55"/>
      <c r="Y1023" s="55"/>
      <c r="Z1023" s="55"/>
    </row>
    <row r="1024" spans="1:26" ht="12.75" customHeight="1" x14ac:dyDescent="0.25">
      <c r="A1024" s="55"/>
      <c r="B1024" s="55"/>
      <c r="C1024" s="55"/>
      <c r="D1024" s="55"/>
      <c r="E1024" s="55"/>
      <c r="F1024" s="55"/>
      <c r="G1024" s="55"/>
      <c r="H1024" s="55"/>
      <c r="I1024" s="55"/>
      <c r="J1024" s="55"/>
      <c r="K1024" s="55"/>
      <c r="L1024" s="55"/>
      <c r="M1024" s="55"/>
      <c r="N1024" s="55"/>
      <c r="O1024" s="55"/>
      <c r="P1024" s="55"/>
      <c r="Q1024" s="55"/>
      <c r="R1024" s="55"/>
      <c r="S1024" s="55"/>
      <c r="T1024" s="55"/>
      <c r="U1024" s="55"/>
      <c r="V1024" s="55"/>
      <c r="W1024" s="55"/>
      <c r="X1024" s="55"/>
      <c r="Y1024" s="55"/>
      <c r="Z1024" s="55"/>
    </row>
    <row r="1025" spans="1:26" ht="12.75" customHeight="1" x14ac:dyDescent="0.25">
      <c r="A1025" s="55"/>
      <c r="B1025" s="55"/>
      <c r="C1025" s="55"/>
      <c r="D1025" s="55"/>
      <c r="E1025" s="55"/>
      <c r="F1025" s="55"/>
      <c r="G1025" s="55"/>
      <c r="H1025" s="55"/>
      <c r="I1025" s="55"/>
      <c r="J1025" s="55"/>
      <c r="K1025" s="55"/>
      <c r="L1025" s="55"/>
      <c r="M1025" s="55"/>
      <c r="N1025" s="55"/>
      <c r="O1025" s="55"/>
      <c r="P1025" s="55"/>
      <c r="Q1025" s="55"/>
      <c r="R1025" s="55"/>
      <c r="S1025" s="55"/>
      <c r="T1025" s="55"/>
      <c r="U1025" s="55"/>
      <c r="V1025" s="55"/>
      <c r="W1025" s="55"/>
      <c r="X1025" s="55"/>
      <c r="Y1025" s="55"/>
      <c r="Z1025" s="55"/>
    </row>
    <row r="1026" spans="1:26" ht="12.75" customHeight="1" x14ac:dyDescent="0.25">
      <c r="A1026" s="55"/>
      <c r="B1026" s="55"/>
      <c r="C1026" s="55"/>
      <c r="D1026" s="55"/>
      <c r="E1026" s="55"/>
      <c r="F1026" s="55"/>
      <c r="G1026" s="55"/>
      <c r="H1026" s="55"/>
      <c r="I1026" s="55"/>
      <c r="J1026" s="55"/>
      <c r="K1026" s="55"/>
      <c r="L1026" s="55"/>
      <c r="M1026" s="55"/>
      <c r="N1026" s="55"/>
      <c r="O1026" s="55"/>
      <c r="P1026" s="55"/>
      <c r="Q1026" s="55"/>
      <c r="R1026" s="55"/>
      <c r="S1026" s="55"/>
      <c r="T1026" s="55"/>
      <c r="U1026" s="55"/>
      <c r="V1026" s="55"/>
      <c r="W1026" s="55"/>
      <c r="X1026" s="55"/>
      <c r="Y1026" s="55"/>
      <c r="Z1026" s="55"/>
    </row>
    <row r="1027" spans="1:26" ht="12.75" customHeight="1" x14ac:dyDescent="0.25">
      <c r="A1027" s="55"/>
      <c r="B1027" s="55"/>
      <c r="C1027" s="55"/>
      <c r="D1027" s="55"/>
      <c r="E1027" s="55"/>
      <c r="F1027" s="55"/>
      <c r="G1027" s="55"/>
      <c r="H1027" s="55"/>
      <c r="I1027" s="55"/>
      <c r="J1027" s="55"/>
      <c r="K1027" s="55"/>
      <c r="L1027" s="55"/>
      <c r="M1027" s="55"/>
      <c r="N1027" s="55"/>
      <c r="O1027" s="55"/>
      <c r="P1027" s="55"/>
      <c r="Q1027" s="55"/>
      <c r="R1027" s="55"/>
      <c r="S1027" s="55"/>
      <c r="T1027" s="55"/>
      <c r="U1027" s="55"/>
      <c r="V1027" s="55"/>
      <c r="W1027" s="55"/>
      <c r="X1027" s="55"/>
      <c r="Y1027" s="55"/>
      <c r="Z1027" s="55"/>
    </row>
    <row r="1028" spans="1:26" ht="12.75" customHeight="1" x14ac:dyDescent="0.25">
      <c r="A1028" s="55"/>
      <c r="B1028" s="55"/>
      <c r="C1028" s="55"/>
      <c r="D1028" s="55"/>
      <c r="E1028" s="55"/>
      <c r="F1028" s="55"/>
      <c r="G1028" s="55"/>
      <c r="H1028" s="55"/>
      <c r="I1028" s="55"/>
      <c r="J1028" s="55"/>
      <c r="K1028" s="55"/>
      <c r="L1028" s="55"/>
      <c r="M1028" s="55"/>
      <c r="N1028" s="55"/>
      <c r="O1028" s="55"/>
      <c r="P1028" s="55"/>
      <c r="Q1028" s="55"/>
      <c r="R1028" s="55"/>
      <c r="S1028" s="55"/>
      <c r="T1028" s="55"/>
      <c r="U1028" s="55"/>
      <c r="V1028" s="55"/>
      <c r="W1028" s="55"/>
      <c r="X1028" s="55"/>
      <c r="Y1028" s="55"/>
      <c r="Z1028" s="55"/>
    </row>
    <row r="1029" spans="1:26" ht="12.75" customHeight="1" x14ac:dyDescent="0.25">
      <c r="A1029" s="55"/>
      <c r="B1029" s="55"/>
      <c r="C1029" s="55"/>
      <c r="D1029" s="55"/>
      <c r="E1029" s="55"/>
      <c r="F1029" s="55"/>
      <c r="G1029" s="55"/>
      <c r="H1029" s="55"/>
      <c r="I1029" s="55"/>
      <c r="J1029" s="55"/>
      <c r="K1029" s="55"/>
      <c r="L1029" s="55"/>
      <c r="M1029" s="55"/>
      <c r="N1029" s="55"/>
      <c r="O1029" s="55"/>
      <c r="P1029" s="55"/>
      <c r="Q1029" s="55"/>
      <c r="R1029" s="55"/>
      <c r="S1029" s="55"/>
      <c r="T1029" s="55"/>
      <c r="U1029" s="55"/>
      <c r="V1029" s="55"/>
      <c r="W1029" s="55"/>
      <c r="X1029" s="55"/>
      <c r="Y1029" s="55"/>
      <c r="Z1029" s="55"/>
    </row>
    <row r="1030" spans="1:26" ht="12.75" customHeight="1" x14ac:dyDescent="0.25">
      <c r="A1030" s="55"/>
      <c r="B1030" s="55"/>
      <c r="C1030" s="55"/>
      <c r="D1030" s="55"/>
      <c r="E1030" s="55"/>
      <c r="F1030" s="55"/>
      <c r="G1030" s="55"/>
      <c r="H1030" s="55"/>
      <c r="I1030" s="55"/>
      <c r="J1030" s="55"/>
      <c r="K1030" s="55"/>
      <c r="L1030" s="55"/>
      <c r="M1030" s="55"/>
      <c r="N1030" s="55"/>
      <c r="O1030" s="55"/>
      <c r="P1030" s="55"/>
      <c r="Q1030" s="55"/>
      <c r="R1030" s="55"/>
      <c r="S1030" s="55"/>
      <c r="T1030" s="55"/>
      <c r="U1030" s="55"/>
      <c r="V1030" s="55"/>
      <c r="W1030" s="55"/>
      <c r="X1030" s="55"/>
      <c r="Y1030" s="55"/>
      <c r="Z1030" s="55"/>
    </row>
    <row r="1031" spans="1:26" ht="12.75" customHeight="1" x14ac:dyDescent="0.25">
      <c r="A1031" s="55"/>
      <c r="B1031" s="55"/>
      <c r="C1031" s="55"/>
      <c r="D1031" s="55"/>
      <c r="E1031" s="55"/>
      <c r="F1031" s="55"/>
      <c r="G1031" s="55"/>
      <c r="H1031" s="55"/>
      <c r="I1031" s="55"/>
      <c r="J1031" s="55"/>
      <c r="K1031" s="55"/>
      <c r="L1031" s="55"/>
      <c r="M1031" s="55"/>
      <c r="N1031" s="55"/>
      <c r="O1031" s="55"/>
      <c r="P1031" s="55"/>
      <c r="Q1031" s="55"/>
      <c r="R1031" s="55"/>
      <c r="S1031" s="55"/>
      <c r="T1031" s="55"/>
      <c r="U1031" s="55"/>
      <c r="V1031" s="55"/>
      <c r="W1031" s="55"/>
      <c r="X1031" s="55"/>
      <c r="Y1031" s="55"/>
      <c r="Z1031" s="55"/>
    </row>
    <row r="1032" spans="1:26" ht="12.75" customHeight="1" x14ac:dyDescent="0.25">
      <c r="A1032" s="55"/>
      <c r="B1032" s="55"/>
      <c r="C1032" s="55"/>
      <c r="D1032" s="55"/>
      <c r="E1032" s="55"/>
      <c r="F1032" s="55"/>
      <c r="G1032" s="55"/>
      <c r="H1032" s="55"/>
      <c r="I1032" s="55"/>
      <c r="J1032" s="55"/>
      <c r="K1032" s="55"/>
      <c r="L1032" s="55"/>
      <c r="M1032" s="55"/>
      <c r="N1032" s="55"/>
      <c r="O1032" s="55"/>
      <c r="P1032" s="55"/>
      <c r="Q1032" s="55"/>
      <c r="R1032" s="55"/>
      <c r="S1032" s="55"/>
      <c r="T1032" s="55"/>
      <c r="U1032" s="55"/>
      <c r="V1032" s="55"/>
      <c r="W1032" s="55"/>
      <c r="X1032" s="55"/>
      <c r="Y1032" s="55"/>
      <c r="Z1032" s="55"/>
    </row>
    <row r="1033" spans="1:26" ht="12.75" customHeight="1" x14ac:dyDescent="0.25">
      <c r="A1033" s="55"/>
      <c r="B1033" s="55"/>
      <c r="C1033" s="55"/>
      <c r="D1033" s="55"/>
      <c r="E1033" s="55"/>
      <c r="F1033" s="55"/>
      <c r="G1033" s="55"/>
      <c r="H1033" s="55"/>
      <c r="I1033" s="55"/>
      <c r="J1033" s="55"/>
      <c r="K1033" s="55"/>
      <c r="L1033" s="55"/>
      <c r="M1033" s="55"/>
      <c r="N1033" s="55"/>
      <c r="O1033" s="55"/>
      <c r="P1033" s="55"/>
      <c r="Q1033" s="55"/>
      <c r="R1033" s="55"/>
      <c r="S1033" s="55"/>
      <c r="T1033" s="55"/>
      <c r="U1033" s="55"/>
      <c r="V1033" s="55"/>
      <c r="W1033" s="55"/>
      <c r="X1033" s="55"/>
      <c r="Y1033" s="55"/>
      <c r="Z1033" s="55"/>
    </row>
    <row r="1034" spans="1:26" ht="12.75" customHeight="1" x14ac:dyDescent="0.25">
      <c r="A1034" s="55"/>
      <c r="B1034" s="55"/>
      <c r="C1034" s="55"/>
      <c r="D1034" s="55"/>
      <c r="E1034" s="55"/>
      <c r="F1034" s="55"/>
      <c r="G1034" s="55"/>
      <c r="H1034" s="55"/>
      <c r="I1034" s="55"/>
      <c r="J1034" s="55"/>
      <c r="K1034" s="55"/>
      <c r="L1034" s="55"/>
      <c r="M1034" s="55"/>
      <c r="N1034" s="55"/>
      <c r="O1034" s="55"/>
      <c r="P1034" s="55"/>
      <c r="Q1034" s="55"/>
      <c r="R1034" s="55"/>
      <c r="S1034" s="55"/>
      <c r="T1034" s="55"/>
      <c r="U1034" s="55"/>
      <c r="V1034" s="55"/>
      <c r="W1034" s="55"/>
      <c r="X1034" s="55"/>
      <c r="Y1034" s="55"/>
      <c r="Z1034" s="55"/>
    </row>
    <row r="1035" spans="1:26" ht="12.75" customHeight="1" x14ac:dyDescent="0.25">
      <c r="A1035" s="55"/>
      <c r="B1035" s="55"/>
      <c r="C1035" s="55"/>
      <c r="D1035" s="55"/>
      <c r="E1035" s="55"/>
      <c r="F1035" s="55"/>
      <c r="G1035" s="55"/>
      <c r="H1035" s="55"/>
      <c r="I1035" s="55"/>
      <c r="J1035" s="55"/>
      <c r="K1035" s="55"/>
      <c r="L1035" s="55"/>
      <c r="M1035" s="55"/>
      <c r="N1035" s="55"/>
      <c r="O1035" s="55"/>
      <c r="P1035" s="55"/>
      <c r="Q1035" s="55"/>
      <c r="R1035" s="55"/>
      <c r="S1035" s="55"/>
      <c r="T1035" s="55"/>
      <c r="U1035" s="55"/>
      <c r="V1035" s="55"/>
      <c r="W1035" s="55"/>
      <c r="X1035" s="55"/>
      <c r="Y1035" s="55"/>
      <c r="Z1035" s="55"/>
    </row>
    <row r="1036" spans="1:26" ht="12.75" customHeight="1" x14ac:dyDescent="0.25">
      <c r="A1036" s="55"/>
      <c r="B1036" s="55"/>
      <c r="C1036" s="55"/>
      <c r="D1036" s="55"/>
      <c r="E1036" s="55"/>
      <c r="F1036" s="55"/>
      <c r="G1036" s="55"/>
      <c r="H1036" s="55"/>
      <c r="I1036" s="55"/>
      <c r="J1036" s="55"/>
      <c r="K1036" s="55"/>
      <c r="L1036" s="55"/>
      <c r="M1036" s="55"/>
      <c r="N1036" s="55"/>
      <c r="O1036" s="55"/>
      <c r="P1036" s="55"/>
      <c r="Q1036" s="55"/>
      <c r="R1036" s="55"/>
      <c r="S1036" s="55"/>
      <c r="T1036" s="55"/>
      <c r="U1036" s="55"/>
      <c r="V1036" s="55"/>
      <c r="W1036" s="55"/>
      <c r="X1036" s="55"/>
      <c r="Y1036" s="55"/>
      <c r="Z1036" s="55"/>
    </row>
    <row r="1037" spans="1:26" ht="12.75" customHeight="1" x14ac:dyDescent="0.25">
      <c r="A1037" s="55"/>
      <c r="B1037" s="55"/>
      <c r="C1037" s="55"/>
      <c r="D1037" s="55"/>
      <c r="E1037" s="55"/>
      <c r="F1037" s="55"/>
      <c r="G1037" s="55"/>
      <c r="H1037" s="55"/>
      <c r="I1037" s="55"/>
      <c r="J1037" s="55"/>
      <c r="K1037" s="55"/>
      <c r="L1037" s="55"/>
      <c r="M1037" s="55"/>
      <c r="N1037" s="55"/>
      <c r="O1037" s="55"/>
      <c r="P1037" s="55"/>
      <c r="Q1037" s="55"/>
      <c r="R1037" s="55"/>
      <c r="S1037" s="55"/>
      <c r="T1037" s="55"/>
      <c r="U1037" s="55"/>
      <c r="V1037" s="55"/>
      <c r="W1037" s="55"/>
      <c r="X1037" s="55"/>
      <c r="Y1037" s="55"/>
      <c r="Z1037" s="55"/>
    </row>
    <row r="1038" spans="1:26" ht="12.75" customHeight="1" x14ac:dyDescent="0.25">
      <c r="A1038" s="55"/>
      <c r="B1038" s="55"/>
      <c r="C1038" s="55"/>
      <c r="D1038" s="55"/>
      <c r="E1038" s="55"/>
      <c r="F1038" s="55"/>
      <c r="G1038" s="55"/>
      <c r="H1038" s="55"/>
      <c r="I1038" s="55"/>
      <c r="J1038" s="55"/>
      <c r="K1038" s="55"/>
      <c r="L1038" s="55"/>
      <c r="M1038" s="55"/>
      <c r="N1038" s="55"/>
      <c r="O1038" s="55"/>
      <c r="P1038" s="55"/>
      <c r="Q1038" s="55"/>
      <c r="R1038" s="55"/>
      <c r="S1038" s="55"/>
      <c r="T1038" s="55"/>
      <c r="U1038" s="55"/>
      <c r="V1038" s="55"/>
      <c r="W1038" s="55"/>
      <c r="X1038" s="55"/>
      <c r="Y1038" s="55"/>
      <c r="Z1038" s="55"/>
    </row>
    <row r="1039" spans="1:26" ht="12.75" customHeight="1" x14ac:dyDescent="0.25">
      <c r="A1039" s="55"/>
      <c r="B1039" s="55"/>
      <c r="C1039" s="55"/>
      <c r="D1039" s="55"/>
      <c r="E1039" s="55"/>
      <c r="F1039" s="55"/>
      <c r="G1039" s="55"/>
      <c r="H1039" s="55"/>
      <c r="I1039" s="55"/>
      <c r="J1039" s="55"/>
      <c r="K1039" s="55"/>
      <c r="L1039" s="55"/>
      <c r="M1039" s="55"/>
      <c r="N1039" s="55"/>
      <c r="O1039" s="55"/>
      <c r="P1039" s="55"/>
      <c r="Q1039" s="55"/>
      <c r="R1039" s="55"/>
      <c r="S1039" s="55"/>
      <c r="T1039" s="55"/>
      <c r="U1039" s="55"/>
      <c r="V1039" s="55"/>
      <c r="W1039" s="55"/>
      <c r="X1039" s="55"/>
      <c r="Y1039" s="55"/>
      <c r="Z1039" s="55"/>
    </row>
    <row r="1040" spans="1:26" ht="12.75" customHeight="1" x14ac:dyDescent="0.25">
      <c r="A1040" s="55"/>
      <c r="B1040" s="55"/>
      <c r="C1040" s="55"/>
      <c r="D1040" s="55"/>
      <c r="E1040" s="55"/>
      <c r="F1040" s="55"/>
      <c r="G1040" s="55"/>
      <c r="H1040" s="55"/>
      <c r="I1040" s="55"/>
      <c r="J1040" s="55"/>
      <c r="K1040" s="55"/>
      <c r="L1040" s="55"/>
      <c r="M1040" s="55"/>
      <c r="N1040" s="55"/>
      <c r="O1040" s="55"/>
      <c r="P1040" s="55"/>
      <c r="Q1040" s="55"/>
      <c r="R1040" s="55"/>
      <c r="S1040" s="55"/>
      <c r="T1040" s="55"/>
      <c r="U1040" s="55"/>
      <c r="V1040" s="55"/>
      <c r="W1040" s="55"/>
      <c r="X1040" s="55"/>
      <c r="Y1040" s="55"/>
      <c r="Z1040" s="55"/>
    </row>
    <row r="1041" spans="1:26" ht="12.75" customHeight="1" x14ac:dyDescent="0.25">
      <c r="A1041" s="55"/>
      <c r="B1041" s="55"/>
      <c r="C1041" s="55"/>
      <c r="D1041" s="55"/>
      <c r="E1041" s="55"/>
      <c r="F1041" s="55"/>
      <c r="G1041" s="55"/>
      <c r="H1041" s="55"/>
      <c r="I1041" s="55"/>
      <c r="J1041" s="55"/>
      <c r="K1041" s="55"/>
      <c r="L1041" s="55"/>
      <c r="M1041" s="55"/>
      <c r="N1041" s="55"/>
      <c r="O1041" s="55"/>
      <c r="P1041" s="55"/>
      <c r="Q1041" s="55"/>
      <c r="R1041" s="55"/>
      <c r="S1041" s="55"/>
      <c r="T1041" s="55"/>
      <c r="U1041" s="55"/>
      <c r="V1041" s="55"/>
      <c r="W1041" s="55"/>
      <c r="X1041" s="55"/>
      <c r="Y1041" s="55"/>
      <c r="Z1041" s="55"/>
    </row>
    <row r="1042" spans="1:26" ht="12.75" customHeight="1" x14ac:dyDescent="0.25">
      <c r="A1042" s="55"/>
      <c r="B1042" s="55"/>
      <c r="C1042" s="55"/>
      <c r="D1042" s="55"/>
      <c r="E1042" s="55"/>
      <c r="F1042" s="55"/>
      <c r="G1042" s="55"/>
      <c r="H1042" s="55"/>
      <c r="I1042" s="55"/>
      <c r="J1042" s="55"/>
      <c r="K1042" s="55"/>
      <c r="L1042" s="55"/>
      <c r="M1042" s="55"/>
      <c r="N1042" s="55"/>
      <c r="O1042" s="55"/>
      <c r="P1042" s="55"/>
      <c r="Q1042" s="55"/>
      <c r="R1042" s="55"/>
      <c r="S1042" s="55"/>
      <c r="T1042" s="55"/>
      <c r="U1042" s="55"/>
      <c r="V1042" s="55"/>
      <c r="W1042" s="55"/>
      <c r="X1042" s="55"/>
      <c r="Y1042" s="55"/>
      <c r="Z1042" s="55"/>
    </row>
  </sheetData>
  <mergeCells count="4">
    <mergeCell ref="B2:F2"/>
    <mergeCell ref="B4:F4"/>
    <mergeCell ref="B6:F6"/>
    <mergeCell ref="B7:F7"/>
  </mergeCells>
  <pageMargins left="0.7" right="0.7" top="0.75" bottom="0.75" header="0" footer="0"/>
  <pageSetup paperSize="9" scale="4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Programska klasifikacija</vt:lpstr>
      <vt:lpstr>List1</vt:lpstr>
      <vt:lpstr>'Programska klasifikacija'!Podrucje_ispisa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Tonkic@</cp:lastModifiedBy>
  <cp:lastPrinted>2026-07-27T09:15:54Z</cp:lastPrinted>
  <dcterms:created xsi:type="dcterms:W3CDTF">2022-08-12T12:51:27Z</dcterms:created>
  <dcterms:modified xsi:type="dcterms:W3CDTF">2026-07-27T09:34:01Z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