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ka\Desktop\TONKICA I IVANA\ŽUPANIJA\REBALANS  I FINANCIJSKI PLAN\2026\Financijski plan za 2026. s projekcijama za 2027. 2028\"/>
    </mc:Choice>
  </mc:AlternateContent>
  <bookViews>
    <workbookView xWindow="0" yWindow="0" windowWidth="28725" windowHeight="12240" tabRatio="685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I68" i="7" l="1"/>
  <c r="H68" i="7"/>
  <c r="G68" i="7"/>
  <c r="F68" i="7"/>
  <c r="E68" i="7"/>
  <c r="I113" i="7"/>
  <c r="H113" i="7"/>
  <c r="G113" i="7"/>
  <c r="I104" i="7"/>
  <c r="H104" i="7"/>
  <c r="G104" i="7"/>
  <c r="F104" i="7"/>
  <c r="I97" i="7"/>
  <c r="H97" i="7"/>
  <c r="G97" i="7"/>
  <c r="I90" i="7"/>
  <c r="H90" i="7"/>
  <c r="G90" i="7"/>
  <c r="I82" i="7"/>
  <c r="H82" i="7"/>
  <c r="G82" i="7"/>
  <c r="I75" i="7"/>
  <c r="H75" i="7"/>
  <c r="G75" i="7"/>
  <c r="I57" i="7"/>
  <c r="H57" i="7"/>
  <c r="G57" i="7"/>
  <c r="I60" i="7"/>
  <c r="H60" i="7"/>
  <c r="G60" i="7"/>
  <c r="F60" i="7"/>
  <c r="F57" i="7"/>
  <c r="E57" i="7"/>
  <c r="F75" i="7"/>
  <c r="I49" i="7"/>
  <c r="H49" i="7"/>
  <c r="G49" i="7"/>
  <c r="F49" i="7"/>
  <c r="I40" i="7"/>
  <c r="H40" i="7"/>
  <c r="G40" i="7"/>
  <c r="F40" i="7"/>
  <c r="I31" i="7"/>
  <c r="H31" i="7"/>
  <c r="G31" i="7"/>
  <c r="I23" i="7"/>
  <c r="H23" i="7"/>
  <c r="G23" i="7"/>
  <c r="F23" i="7"/>
  <c r="I16" i="7"/>
  <c r="H16" i="7"/>
  <c r="G16" i="7"/>
  <c r="I9" i="7"/>
  <c r="H9" i="7"/>
  <c r="G9" i="7"/>
  <c r="D16" i="5"/>
  <c r="F17" i="5"/>
  <c r="F16" i="5" s="1"/>
  <c r="E17" i="5"/>
  <c r="E16" i="5" s="1"/>
  <c r="F38" i="8"/>
  <c r="F30" i="8" s="1"/>
  <c r="E38" i="8"/>
  <c r="E30" i="8" s="1"/>
  <c r="D38" i="8"/>
  <c r="D30" i="8" s="1"/>
  <c r="C30" i="8"/>
  <c r="C38" i="8"/>
  <c r="C43" i="8"/>
  <c r="B30" i="8"/>
  <c r="B38" i="8"/>
  <c r="F43" i="8"/>
  <c r="E43" i="8"/>
  <c r="D43" i="8"/>
  <c r="B43" i="8"/>
  <c r="F23" i="8"/>
  <c r="E23" i="8"/>
  <c r="F18" i="8"/>
  <c r="F10" i="8" s="1"/>
  <c r="E18" i="8"/>
  <c r="E10" i="8" s="1"/>
  <c r="B10" i="8"/>
  <c r="B23" i="8"/>
  <c r="B18" i="8"/>
  <c r="C10" i="8"/>
  <c r="C18" i="8"/>
  <c r="D23" i="8"/>
  <c r="C23" i="8"/>
  <c r="D18" i="8"/>
  <c r="D10" i="8" s="1"/>
  <c r="E23" i="7" l="1"/>
  <c r="E113" i="7"/>
  <c r="E104" i="7"/>
  <c r="E97" i="7"/>
  <c r="E90" i="7"/>
  <c r="E82" i="7"/>
  <c r="E49" i="7"/>
  <c r="E40" i="7"/>
  <c r="E31" i="7"/>
  <c r="E16" i="7"/>
  <c r="E9" i="7"/>
  <c r="B10" i="5"/>
  <c r="B17" i="5"/>
  <c r="B16" i="5" s="1"/>
  <c r="D10" i="3"/>
  <c r="B31" i="8"/>
  <c r="B33" i="8"/>
  <c r="B35" i="8"/>
  <c r="B15" i="8"/>
  <c r="B13" i="8"/>
  <c r="B11" i="8"/>
  <c r="D25" i="3"/>
  <c r="D24" i="3" s="1"/>
  <c r="D31" i="3"/>
  <c r="E31" i="3"/>
  <c r="D11" i="3"/>
  <c r="H31" i="3" l="1"/>
  <c r="G31" i="3"/>
  <c r="F31" i="3"/>
  <c r="E35" i="8" l="1"/>
  <c r="F35" i="8"/>
  <c r="E33" i="8"/>
  <c r="F33" i="8"/>
  <c r="E31" i="8"/>
  <c r="F31" i="8"/>
  <c r="E11" i="8"/>
  <c r="F11" i="8"/>
  <c r="E13" i="8"/>
  <c r="F13" i="8"/>
  <c r="E15" i="8"/>
  <c r="F15" i="8"/>
  <c r="F113" i="7" l="1"/>
  <c r="F97" i="7"/>
  <c r="F90" i="7"/>
  <c r="F82" i="7"/>
  <c r="F31" i="7"/>
  <c r="F16" i="7"/>
  <c r="F9" i="7"/>
  <c r="C17" i="5"/>
  <c r="C16" i="5"/>
  <c r="C10" i="5"/>
  <c r="C35" i="8"/>
  <c r="C33" i="8"/>
  <c r="C31" i="8"/>
  <c r="C15" i="8"/>
  <c r="C13" i="8"/>
  <c r="C11" i="8"/>
  <c r="H25" i="3"/>
  <c r="H24" i="3" s="1"/>
  <c r="G25" i="3"/>
  <c r="G24" i="3" s="1"/>
  <c r="F25" i="3"/>
  <c r="F24" i="3" s="1"/>
  <c r="E25" i="3"/>
  <c r="E24" i="3" s="1"/>
  <c r="E17" i="3"/>
  <c r="E11" i="3"/>
  <c r="E10" i="3" s="1"/>
  <c r="D35" i="8" l="1"/>
  <c r="F10" i="5" l="1"/>
  <c r="E10" i="5"/>
  <c r="D10" i="5"/>
  <c r="D33" i="8" l="1"/>
  <c r="D31" i="8"/>
  <c r="D15" i="8"/>
  <c r="D11" i="8"/>
  <c r="D13" i="8"/>
  <c r="H11" i="3" l="1"/>
  <c r="H10" i="3" s="1"/>
  <c r="G11" i="3"/>
  <c r="G10" i="3" s="1"/>
  <c r="F11" i="3"/>
  <c r="F10" i="3" s="1"/>
  <c r="H17" i="3"/>
  <c r="G17" i="3"/>
  <c r="F17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G14" i="10"/>
  <c r="G22" i="10" s="1"/>
  <c r="G28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F22" i="10"/>
  <c r="F28" i="10" s="1"/>
  <c r="F29" i="10" s="1"/>
</calcChain>
</file>

<file path=xl/sharedStrings.xml><?xml version="1.0" encoding="utf-8"?>
<sst xmlns="http://schemas.openxmlformats.org/spreadsheetml/2006/main" count="546" uniqueCount="141">
  <si>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</si>
  <si>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</si>
  <si>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</si>
  <si>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</si>
  <si>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</si>
  <si>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</si>
  <si>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</si>
  <si>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</si>
  <si>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</si>
  <si>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</si>
  <si>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</si>
  <si>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</si>
  <si>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</si>
  <si>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</si>
  <si>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</si>
  <si>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</si>
  <si>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</si>
  <si>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</si>
  <si>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</si>
  <si>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</si>
  <si>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</si>
  <si>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</si>
  <si>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</si>
  <si>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</si>
  <si>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</si>
  <si>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</si>
  <si>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</si>
  <si>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</si>
  <si>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</si>
  <si>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</si>
  <si>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</si>
  <si>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</si>
  <si>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</si>
  <si>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</si>
  <si>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</si>
  <si>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</si>
  <si>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</si>
  <si>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</si>
  <si>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</si>
  <si>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</si>
  <si>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</si>
  <si>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</si>
  <si>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</si>
  <si>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</si>
  <si>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</si>
  <si>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</si>
  <si>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</si>
  <si>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</si>
  <si>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</si>
  <si>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</si>
  <si>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</si>
  <si>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</si>
  <si>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</si>
  <si>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</si>
  <si>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</si>
  <si>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</si>
  <si>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</si>
  <si>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</si>
  <si>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</si>
  <si>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</si>
  <si>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</si>
  <si>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</si>
  <si>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</si>
  <si>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</si>
  <si>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</si>
  <si>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</si>
  <si>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</si>
  <si>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</si>
  <si>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</si>
  <si>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</si>
  <si>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</si>
  <si>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</si>
  <si>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</si>
  <si>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</si>
  <si>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</si>
  <si>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</si>
  <si>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</si>
  <si>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</si>
  <si>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</si>
  <si>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A101206T120602</t>
  </si>
  <si>
    <t>3. Vlastiti prihodi</t>
  </si>
  <si>
    <t xml:space="preserve">  1.1 Opći prihodi i primici</t>
  </si>
  <si>
    <t xml:space="preserve"> 3.2 Vlastiti prihodi - proračunski korisnici</t>
  </si>
  <si>
    <t>4. Prihodi za posebne namjne</t>
  </si>
  <si>
    <t>4.3 Prihodi za posebne namjene - proračunski korisnici</t>
  </si>
  <si>
    <t>4.4 Decentralizirana sredstva</t>
  </si>
  <si>
    <t>5.6 Fondovi EU</t>
  </si>
  <si>
    <t>6.2 Donacije proračunski korisnici</t>
  </si>
  <si>
    <t>Prihodi za posebne namjene - proračunski korisnici</t>
  </si>
  <si>
    <t>Vlastiti prihodi - proračunski korisnici</t>
  </si>
  <si>
    <t>Ostali financijski rashodi</t>
  </si>
  <si>
    <t>Tekuće donacije</t>
  </si>
  <si>
    <t>A101207A120704</t>
  </si>
  <si>
    <t>A101207A120706</t>
  </si>
  <si>
    <t>A101208A120804</t>
  </si>
  <si>
    <t>09 Obrazovanje</t>
  </si>
  <si>
    <t>092 Srednjoškolsko obrazovanje</t>
  </si>
  <si>
    <t>0922 Više srednjoškolsko obrazovanje</t>
  </si>
  <si>
    <t>1206 EU Projekti</t>
  </si>
  <si>
    <t>1.1.1</t>
  </si>
  <si>
    <t>5.6.1</t>
  </si>
  <si>
    <t>A101206T120602 "Zajedno možemo sve"</t>
  </si>
  <si>
    <t>1207 Zakonski standard ustanova u obrazovanju</t>
  </si>
  <si>
    <t>4.4.1</t>
  </si>
  <si>
    <t>5.8.1</t>
  </si>
  <si>
    <t>1208 Program ustanova u obrazovanju iznad zakonskog standarda</t>
  </si>
  <si>
    <t>5.9.1</t>
  </si>
  <si>
    <t>4.3.1</t>
  </si>
  <si>
    <t>6.2.1</t>
  </si>
  <si>
    <t>A101208A120813 Ostale aktivnosti srednjih i učeničkih domova</t>
  </si>
  <si>
    <t>A101208A120804 Financiranje školskih projekata</t>
  </si>
  <si>
    <t>3.2.1</t>
  </si>
  <si>
    <t>A101208A120814 Dodatne djelatnosti srednjih škola i učeničkih domova</t>
  </si>
  <si>
    <t>A101208A120820 Opskrba školskih ustanova higijenskim potrepštinama za učenice srednjih škola</t>
  </si>
  <si>
    <t>Financijski rashodi</t>
  </si>
  <si>
    <t>Ostali rashodi</t>
  </si>
  <si>
    <t>A101207A120707</t>
  </si>
  <si>
    <t>Izvršenje 2024.</t>
  </si>
  <si>
    <t>Plan 2025.</t>
  </si>
  <si>
    <t>Projekcija proračuna
za 2028.</t>
  </si>
  <si>
    <t>FINANCIJSKI PLAN PRORAČUNSKOG KORISNIKA JEDINICE LOKALNE I PODRUČNE (REGIONALNE) SAMOUPRAVE 
ZA 2026. I PROJEKCIJA ZA 2027. I 2028. GODINU</t>
  </si>
  <si>
    <t>Plan za 2026.</t>
  </si>
  <si>
    <t>Projekcija 
za 2028.</t>
  </si>
  <si>
    <t>5.8 Ostale pomoći PK (postao 5.0.112)</t>
  </si>
  <si>
    <t>5.9 Pomoći/Fondovi EU PK (postao 5.1.0002)</t>
  </si>
  <si>
    <t>Rashodi za dodatna ulaganja na nefinancijskoj imovini</t>
  </si>
  <si>
    <t>Prihodi od imovine</t>
  </si>
  <si>
    <t>Tekući prijenosi između proračunskih korisnika istog proračuna</t>
  </si>
  <si>
    <t>Prijenosi između proračunskih korisnika istog proračuna</t>
  </si>
  <si>
    <t xml:space="preserve">Knjige, umjetnička djela i ostale izložbene vrijednosti </t>
  </si>
  <si>
    <t>Rashodi za usluge</t>
  </si>
  <si>
    <t>5.2.1</t>
  </si>
  <si>
    <t>5.2 Prihodi (postao 5.0.111)</t>
  </si>
  <si>
    <t>6 Donacije</t>
  </si>
  <si>
    <t>5.6 Fondovi EU (postao 5.6.1001)</t>
  </si>
  <si>
    <t>5.6.1001</t>
  </si>
  <si>
    <t>5.0.111</t>
  </si>
  <si>
    <t>5.0.112</t>
  </si>
  <si>
    <t>Dodatna ulaganja na građevinskim objektima</t>
  </si>
  <si>
    <t>5.1.0002</t>
  </si>
  <si>
    <t>A101208A120803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</si>
</sst>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0" fillId="0" borderId="6" xfId="0" applyBorder="1"/>
    <xf numFmtId="16" fontId="8" fillId="2" borderId="3" xfId="0" quotePrefix="1" applyNumberFormat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0" fillId="0" borderId="7" xfId="0" applyBorder="1"/>
    <xf numFmtId="0" fontId="0" fillId="0" borderId="0" xfId="0" applyAlignment="1">
      <alignment horizontal="left"/>
    </xf>
    <xf numFmtId="0" fontId="0" fillId="0" borderId="0" xfId="0" applyAlignment="1"/>
    <xf numFmtId="3" fontId="3" fillId="2" borderId="3" xfId="0" quotePrefix="1" applyNumberFormat="1" applyFont="1" applyFill="1" applyBorder="1" applyAlignment="1">
      <alignment horizontal="left"/>
    </xf>
    <xf numFmtId="0" fontId="0" fillId="0" borderId="7" xfId="0" applyBorder="1" applyAlignment="1">
      <alignment wrapText="1"/>
    </xf>
    <xf numFmtId="0" fontId="3" fillId="0" borderId="2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3" fontId="3" fillId="2" borderId="1" xfId="0" quotePrefix="1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0" fillId="0" borderId="9" xfId="0" applyBorder="1" applyAlignment="1">
      <alignment wrapText="1"/>
    </xf>
    <xf numFmtId="3" fontId="3" fillId="2" borderId="1" xfId="0" quotePrefix="1" applyNumberFormat="1" applyFont="1" applyFill="1" applyBorder="1" applyAlignment="1">
      <alignment horizontal="right"/>
    </xf>
    <xf numFmtId="3" fontId="3" fillId="2" borderId="3" xfId="0" quotePrefix="1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16" fontId="8" fillId="2" borderId="0" xfId="0" quotePrefix="1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 applyProtection="1">
      <alignment horizontal="center" wrapText="1"/>
    </xf>
    <xf numFmtId="3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Fill="1" applyBorder="1" applyAlignment="1" applyProtection="1">
      <alignment horizontal="center" wrapText="1"/>
    </xf>
    <xf numFmtId="3" fontId="9" fillId="4" borderId="1" xfId="0" quotePrefix="1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 applyProtection="1">
      <alignment horizontal="center" wrapText="1"/>
    </xf>
    <xf numFmtId="3" fontId="9" fillId="3" borderId="1" xfId="0" quotePrefix="1" applyNumberFormat="1" applyFont="1" applyFill="1" applyBorder="1" applyAlignment="1">
      <alignment horizontal="center"/>
    </xf>
    <xf numFmtId="3" fontId="9" fillId="3" borderId="3" xfId="0" quotePrefix="1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6" fillId="3" borderId="1" xfId="0" quotePrefix="1" applyNumberFormat="1" applyFont="1" applyFill="1" applyBorder="1" applyAlignment="1">
      <alignment horizontal="center"/>
    </xf>
    <xf numFmtId="3" fontId="6" fillId="3" borderId="3" xfId="0" quotePrefix="1" applyNumberFormat="1" applyFont="1" applyFill="1" applyBorder="1" applyAlignment="1">
      <alignment horizontal="center"/>
    </xf>
    <xf numFmtId="49" fontId="8" fillId="2" borderId="3" xfId="0" quotePrefix="1" applyNumberFormat="1" applyFont="1" applyFill="1" applyBorder="1" applyAlignment="1">
      <alignment horizontal="left" vertical="center"/>
    </xf>
    <xf numFmtId="3" fontId="6" fillId="2" borderId="9" xfId="0" applyNumberFormat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22" fillId="2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16" fontId="23" fillId="2" borderId="3" xfId="0" quotePrefix="1" applyNumberFormat="1" applyFont="1" applyFill="1" applyBorder="1" applyAlignment="1">
      <alignment horizontal="left" vertical="center"/>
    </xf>
    <xf numFmtId="164" fontId="7" fillId="2" borderId="3" xfId="1" applyNumberFormat="1" applyFont="1" applyFill="1" applyBorder="1" applyAlignment="1" applyProtection="1">
      <alignment vertical="center" wrapText="1"/>
    </xf>
    <xf numFmtId="164" fontId="0" fillId="0" borderId="0" xfId="0" applyNumberFormat="1"/>
    <xf numFmtId="3" fontId="3" fillId="0" borderId="1" xfId="0" quotePrefix="1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/>
    <xf numFmtId="3" fontId="3" fillId="0" borderId="1" xfId="0" quotePrefix="1" applyNumberFormat="1" applyFont="1" applyFill="1" applyBorder="1" applyAlignment="1">
      <alignment horizontal="right"/>
    </xf>
    <xf numFmtId="3" fontId="3" fillId="0" borderId="3" xfId="0" quotePrefix="1" applyNumberFormat="1" applyFont="1" applyFill="1" applyBorder="1" applyAlignment="1">
      <alignment horizontal="left"/>
    </xf>
    <xf numFmtId="0" fontId="0" fillId="0" borderId="11" xfId="0" applyBorder="1"/>
    <xf numFmtId="49" fontId="3" fillId="2" borderId="3" xfId="0" quotePrefix="1" applyNumberFormat="1" applyFont="1" applyFill="1" applyBorder="1" applyAlignment="1">
      <alignment horizontal="left"/>
    </xf>
    <xf numFmtId="3" fontId="3" fillId="0" borderId="3" xfId="0" quotePrefix="1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0" fillId="0" borderId="12" xfId="0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12" sqref="J12: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36" t="s">
        <v>24</v>
      </c>
      <c r="B3" s="136"/>
      <c r="C3" s="136"/>
      <c r="D3" s="136"/>
      <c r="E3" s="136"/>
      <c r="F3" s="136"/>
      <c r="G3" s="136"/>
      <c r="H3" s="136"/>
      <c r="I3" s="149"/>
      <c r="J3" s="149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36" t="s">
        <v>38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45</v>
      </c>
    </row>
    <row r="7" spans="1:10" ht="25.5" x14ac:dyDescent="0.25">
      <c r="A7" s="29"/>
      <c r="B7" s="30"/>
      <c r="C7" s="30"/>
      <c r="D7" s="31"/>
      <c r="E7" s="32"/>
      <c r="F7" s="3" t="s">
        <v>117</v>
      </c>
      <c r="G7" s="3" t="s">
        <v>118</v>
      </c>
      <c r="H7" s="3" t="s">
        <v>121</v>
      </c>
      <c r="I7" s="3" t="s">
        <v>77</v>
      </c>
      <c r="J7" s="3" t="s">
        <v>119</v>
      </c>
    </row>
    <row r="8" spans="1:10" x14ac:dyDescent="0.25">
      <c r="A8" s="141" t="s">
        <v>0</v>
      </c>
      <c r="B8" s="135"/>
      <c r="C8" s="135"/>
      <c r="D8" s="135"/>
      <c r="E8" s="150"/>
      <c r="F8" s="89">
        <f>F9+F10</f>
        <v>2421297.04</v>
      </c>
      <c r="G8" s="89">
        <f t="shared" ref="G8:J8" si="0">G9+G10</f>
        <v>2684805</v>
      </c>
      <c r="H8" s="89">
        <f t="shared" si="0"/>
        <v>2983738</v>
      </c>
      <c r="I8" s="89">
        <f t="shared" si="0"/>
        <v>2983738</v>
      </c>
      <c r="J8" s="89">
        <f t="shared" si="0"/>
        <v>2974738</v>
      </c>
    </row>
    <row r="9" spans="1:10" x14ac:dyDescent="0.25">
      <c r="A9" s="151" t="s">
        <v>46</v>
      </c>
      <c r="B9" s="152"/>
      <c r="C9" s="152"/>
      <c r="D9" s="152"/>
      <c r="E9" s="148"/>
      <c r="F9" s="85">
        <v>2421297.04</v>
      </c>
      <c r="G9" s="85">
        <v>2684805</v>
      </c>
      <c r="H9" s="85">
        <v>2983738</v>
      </c>
      <c r="I9" s="85">
        <v>2983738</v>
      </c>
      <c r="J9" s="85">
        <v>2974738</v>
      </c>
    </row>
    <row r="10" spans="1:10" x14ac:dyDescent="0.25">
      <c r="A10" s="153" t="s">
        <v>47</v>
      </c>
      <c r="B10" s="148"/>
      <c r="C10" s="148"/>
      <c r="D10" s="148"/>
      <c r="E10" s="148"/>
      <c r="F10" s="85">
        <v>0</v>
      </c>
      <c r="G10" s="85">
        <v>0</v>
      </c>
      <c r="H10" s="85">
        <v>0</v>
      </c>
      <c r="I10" s="85">
        <v>0</v>
      </c>
      <c r="J10" s="85">
        <v>0</v>
      </c>
    </row>
    <row r="11" spans="1:10" x14ac:dyDescent="0.25">
      <c r="A11" s="34" t="s">
        <v>1</v>
      </c>
      <c r="B11" s="43"/>
      <c r="C11" s="43"/>
      <c r="D11" s="43"/>
      <c r="E11" s="43"/>
      <c r="F11" s="89">
        <f>F12+F13</f>
        <v>2411880.44</v>
      </c>
      <c r="G11" s="89">
        <f t="shared" ref="G11:J11" si="1">G12+G13</f>
        <v>2684805</v>
      </c>
      <c r="H11" s="89">
        <f t="shared" si="1"/>
        <v>2983738</v>
      </c>
      <c r="I11" s="89">
        <f t="shared" si="1"/>
        <v>2983738</v>
      </c>
      <c r="J11" s="89">
        <f t="shared" si="1"/>
        <v>2974738</v>
      </c>
    </row>
    <row r="12" spans="1:10" x14ac:dyDescent="0.25">
      <c r="A12" s="154" t="s">
        <v>48</v>
      </c>
      <c r="B12" s="152"/>
      <c r="C12" s="152"/>
      <c r="D12" s="152"/>
      <c r="E12" s="152"/>
      <c r="F12" s="85">
        <v>2410455.41</v>
      </c>
      <c r="G12" s="85">
        <v>2684805</v>
      </c>
      <c r="H12" s="85">
        <v>2964238</v>
      </c>
      <c r="I12" s="85">
        <v>2964238</v>
      </c>
      <c r="J12" s="85">
        <v>2955238</v>
      </c>
    </row>
    <row r="13" spans="1:10" x14ac:dyDescent="0.25">
      <c r="A13" s="147" t="s">
        <v>49</v>
      </c>
      <c r="B13" s="148"/>
      <c r="C13" s="148"/>
      <c r="D13" s="148"/>
      <c r="E13" s="148"/>
      <c r="F13" s="90">
        <v>1425.03</v>
      </c>
      <c r="G13" s="90">
        <v>0</v>
      </c>
      <c r="H13" s="90">
        <v>19500</v>
      </c>
      <c r="I13" s="90">
        <v>19500</v>
      </c>
      <c r="J13" s="90">
        <v>19500</v>
      </c>
    </row>
    <row r="14" spans="1:10" x14ac:dyDescent="0.25">
      <c r="A14" s="134" t="s">
        <v>69</v>
      </c>
      <c r="B14" s="135"/>
      <c r="C14" s="135"/>
      <c r="D14" s="135"/>
      <c r="E14" s="135"/>
      <c r="F14" s="89">
        <f>F8-F11</f>
        <v>9416.6000000000931</v>
      </c>
      <c r="G14" s="89">
        <f t="shared" ref="G14:J14" si="2">G8-G11</f>
        <v>0</v>
      </c>
      <c r="H14" s="89">
        <f t="shared" si="2"/>
        <v>0</v>
      </c>
      <c r="I14" s="89">
        <f t="shared" si="2"/>
        <v>0</v>
      </c>
      <c r="J14" s="89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36" t="s">
        <v>39</v>
      </c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117</v>
      </c>
      <c r="G18" s="3" t="s">
        <v>118</v>
      </c>
      <c r="H18" s="3" t="s">
        <v>121</v>
      </c>
      <c r="I18" s="3" t="s">
        <v>77</v>
      </c>
      <c r="J18" s="3" t="s">
        <v>119</v>
      </c>
    </row>
    <row r="19" spans="1:10" x14ac:dyDescent="0.25">
      <c r="A19" s="147" t="s">
        <v>50</v>
      </c>
      <c r="B19" s="148"/>
      <c r="C19" s="148"/>
      <c r="D19" s="148"/>
      <c r="E19" s="148"/>
      <c r="F19" s="90">
        <v>0</v>
      </c>
      <c r="G19" s="90">
        <v>0</v>
      </c>
      <c r="H19" s="90">
        <v>0</v>
      </c>
      <c r="I19" s="90">
        <v>0</v>
      </c>
      <c r="J19" s="91">
        <v>0</v>
      </c>
    </row>
    <row r="20" spans="1:10" x14ac:dyDescent="0.25">
      <c r="A20" s="147" t="s">
        <v>51</v>
      </c>
      <c r="B20" s="148"/>
      <c r="C20" s="148"/>
      <c r="D20" s="148"/>
      <c r="E20" s="148"/>
      <c r="F20" s="90">
        <v>0</v>
      </c>
      <c r="G20" s="90">
        <v>0</v>
      </c>
      <c r="H20" s="90">
        <v>0</v>
      </c>
      <c r="I20" s="90">
        <v>0</v>
      </c>
      <c r="J20" s="91">
        <v>0</v>
      </c>
    </row>
    <row r="21" spans="1:10" x14ac:dyDescent="0.25">
      <c r="A21" s="134" t="s">
        <v>2</v>
      </c>
      <c r="B21" s="135"/>
      <c r="C21" s="135"/>
      <c r="D21" s="135"/>
      <c r="E21" s="135"/>
      <c r="F21" s="89">
        <f>F19-F20</f>
        <v>0</v>
      </c>
      <c r="G21" s="89">
        <f t="shared" ref="G21:J21" si="3">G19-G20</f>
        <v>0</v>
      </c>
      <c r="H21" s="89">
        <f t="shared" si="3"/>
        <v>0</v>
      </c>
      <c r="I21" s="89">
        <f t="shared" si="3"/>
        <v>0</v>
      </c>
      <c r="J21" s="89">
        <f t="shared" si="3"/>
        <v>0</v>
      </c>
    </row>
    <row r="22" spans="1:10" x14ac:dyDescent="0.25">
      <c r="A22" s="134" t="s">
        <v>70</v>
      </c>
      <c r="B22" s="135"/>
      <c r="C22" s="135"/>
      <c r="D22" s="135"/>
      <c r="E22" s="135"/>
      <c r="F22" s="89">
        <f>F14+F21</f>
        <v>9416.6000000000931</v>
      </c>
      <c r="G22" s="89">
        <f t="shared" ref="G22:J22" si="4">G14+G21</f>
        <v>0</v>
      </c>
      <c r="H22" s="89">
        <f t="shared" si="4"/>
        <v>0</v>
      </c>
      <c r="I22" s="89">
        <f t="shared" si="4"/>
        <v>0</v>
      </c>
      <c r="J22" s="89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36" t="s">
        <v>71</v>
      </c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9"/>
      <c r="B26" s="30"/>
      <c r="C26" s="30"/>
      <c r="D26" s="31"/>
      <c r="E26" s="32"/>
      <c r="F26" s="3" t="s">
        <v>117</v>
      </c>
      <c r="G26" s="3" t="s">
        <v>118</v>
      </c>
      <c r="H26" s="3" t="s">
        <v>121</v>
      </c>
      <c r="I26" s="3" t="s">
        <v>77</v>
      </c>
      <c r="J26" s="3" t="s">
        <v>119</v>
      </c>
    </row>
    <row r="27" spans="1:10" ht="15" customHeight="1" x14ac:dyDescent="0.25">
      <c r="A27" s="138" t="s">
        <v>72</v>
      </c>
      <c r="B27" s="139"/>
      <c r="C27" s="139"/>
      <c r="D27" s="139"/>
      <c r="E27" s="140"/>
      <c r="F27" s="92">
        <v>46112</v>
      </c>
      <c r="G27" s="92">
        <v>0</v>
      </c>
      <c r="H27" s="92">
        <v>0</v>
      </c>
      <c r="I27" s="92">
        <v>0</v>
      </c>
      <c r="J27" s="93">
        <v>0</v>
      </c>
    </row>
    <row r="28" spans="1:10" ht="15" customHeight="1" x14ac:dyDescent="0.25">
      <c r="A28" s="134" t="s">
        <v>73</v>
      </c>
      <c r="B28" s="135"/>
      <c r="C28" s="135"/>
      <c r="D28" s="135"/>
      <c r="E28" s="135"/>
      <c r="F28" s="94">
        <f>F22+F27</f>
        <v>55528.600000000093</v>
      </c>
      <c r="G28" s="94">
        <f t="shared" ref="G28:J28" si="5">G22+G27</f>
        <v>0</v>
      </c>
      <c r="H28" s="94">
        <f t="shared" si="5"/>
        <v>0</v>
      </c>
      <c r="I28" s="94">
        <f t="shared" si="5"/>
        <v>0</v>
      </c>
      <c r="J28" s="95">
        <f t="shared" si="5"/>
        <v>0</v>
      </c>
    </row>
    <row r="29" spans="1:10" ht="45" customHeight="1" x14ac:dyDescent="0.25">
      <c r="A29" s="141" t="s">
        <v>74</v>
      </c>
      <c r="B29" s="142"/>
      <c r="C29" s="142"/>
      <c r="D29" s="142"/>
      <c r="E29" s="143"/>
      <c r="F29" s="94">
        <f>F14+F21+F27-F28</f>
        <v>0</v>
      </c>
      <c r="G29" s="94">
        <f t="shared" ref="G29:J29" si="6">G14+G21+G27-G28</f>
        <v>0</v>
      </c>
      <c r="H29" s="94">
        <f t="shared" si="6"/>
        <v>0</v>
      </c>
      <c r="I29" s="94">
        <f t="shared" si="6"/>
        <v>0</v>
      </c>
      <c r="J29" s="95">
        <f t="shared" si="6"/>
        <v>0</v>
      </c>
    </row>
    <row r="30" spans="1:10" ht="15.75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 x14ac:dyDescent="0.25">
      <c r="A31" s="144" t="s">
        <v>68</v>
      </c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0" ht="18" x14ac:dyDescent="0.25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 x14ac:dyDescent="0.25">
      <c r="A33" s="49"/>
      <c r="B33" s="50"/>
      <c r="C33" s="50"/>
      <c r="D33" s="51"/>
      <c r="E33" s="52"/>
      <c r="F33" s="3" t="s">
        <v>117</v>
      </c>
      <c r="G33" s="3" t="s">
        <v>118</v>
      </c>
      <c r="H33" s="3" t="s">
        <v>121</v>
      </c>
      <c r="I33" s="3" t="s">
        <v>77</v>
      </c>
      <c r="J33" s="3" t="s">
        <v>119</v>
      </c>
    </row>
    <row r="34" spans="1:10" x14ac:dyDescent="0.25">
      <c r="A34" s="138" t="s">
        <v>72</v>
      </c>
      <c r="B34" s="139"/>
      <c r="C34" s="139"/>
      <c r="D34" s="139"/>
      <c r="E34" s="140"/>
      <c r="F34" s="92">
        <v>0</v>
      </c>
      <c r="G34" s="92">
        <f>F37</f>
        <v>0</v>
      </c>
      <c r="H34" s="92">
        <f>G37</f>
        <v>0</v>
      </c>
      <c r="I34" s="92">
        <f>H37</f>
        <v>0</v>
      </c>
      <c r="J34" s="93">
        <f>I37</f>
        <v>0</v>
      </c>
    </row>
    <row r="35" spans="1:10" ht="28.5" customHeight="1" x14ac:dyDescent="0.25">
      <c r="A35" s="138" t="s">
        <v>75</v>
      </c>
      <c r="B35" s="139"/>
      <c r="C35" s="139"/>
      <c r="D35" s="139"/>
      <c r="E35" s="140"/>
      <c r="F35" s="92">
        <v>0</v>
      </c>
      <c r="G35" s="92">
        <v>0</v>
      </c>
      <c r="H35" s="92">
        <v>0</v>
      </c>
      <c r="I35" s="92">
        <v>0</v>
      </c>
      <c r="J35" s="93">
        <v>0</v>
      </c>
    </row>
    <row r="36" spans="1:10" x14ac:dyDescent="0.25">
      <c r="A36" s="138" t="s">
        <v>76</v>
      </c>
      <c r="B36" s="145"/>
      <c r="C36" s="145"/>
      <c r="D36" s="145"/>
      <c r="E36" s="146"/>
      <c r="F36" s="92">
        <v>0</v>
      </c>
      <c r="G36" s="92">
        <v>0</v>
      </c>
      <c r="H36" s="92">
        <v>0</v>
      </c>
      <c r="I36" s="92">
        <v>0</v>
      </c>
      <c r="J36" s="93">
        <v>0</v>
      </c>
    </row>
    <row r="37" spans="1:10" ht="15" customHeight="1" x14ac:dyDescent="0.25">
      <c r="A37" s="134" t="s">
        <v>73</v>
      </c>
      <c r="B37" s="135"/>
      <c r="C37" s="135"/>
      <c r="D37" s="135"/>
      <c r="E37" s="135"/>
      <c r="F37" s="105">
        <f>F34-F35+F36</f>
        <v>0</v>
      </c>
      <c r="G37" s="105">
        <f t="shared" ref="G37:J37" si="7">G34-G35+G36</f>
        <v>0</v>
      </c>
      <c r="H37" s="105">
        <f t="shared" si="7"/>
        <v>0</v>
      </c>
      <c r="I37" s="105">
        <f t="shared" si="7"/>
        <v>0</v>
      </c>
      <c r="J37" s="106">
        <f t="shared" si="7"/>
        <v>0</v>
      </c>
    </row>
    <row r="38" spans="1:10" ht="17.25" customHeight="1" x14ac:dyDescent="0.25"/>
    <row r="39" spans="1:10" x14ac:dyDescent="0.25">
      <c r="A39" s="132"/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topLeftCell="A10" zoomScaleNormal="100" zoomScaleSheetLayoutView="100" workbookViewId="0">
      <selection activeCell="H17" sqref="H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3.7109375" customWidth="1"/>
    <col min="4" max="4" width="19.42578125" customWidth="1"/>
    <col min="5" max="5" width="18.28515625" customWidth="1"/>
    <col min="6" max="6" width="21.42578125" customWidth="1"/>
    <col min="7" max="7" width="19.85546875" customWidth="1"/>
    <col min="8" max="8" width="21.140625" customWidth="1"/>
    <col min="9" max="16384" width="9.140625" style="63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36" t="s">
        <v>24</v>
      </c>
      <c r="B3" s="136"/>
      <c r="C3" s="136"/>
      <c r="D3" s="136"/>
      <c r="E3" s="136"/>
      <c r="F3" s="136"/>
      <c r="G3" s="136"/>
      <c r="H3" s="136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36" t="s">
        <v>4</v>
      </c>
      <c r="B5" s="136"/>
      <c r="C5" s="136"/>
      <c r="D5" s="136"/>
      <c r="E5" s="136"/>
      <c r="F5" s="136"/>
      <c r="G5" s="136"/>
      <c r="H5" s="136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36" t="s">
        <v>52</v>
      </c>
      <c r="B7" s="136"/>
      <c r="C7" s="136"/>
      <c r="D7" s="136"/>
      <c r="E7" s="136"/>
      <c r="F7" s="136"/>
      <c r="G7" s="136"/>
      <c r="H7" s="136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20" t="s">
        <v>5</v>
      </c>
      <c r="B9" s="19" t="s">
        <v>6</v>
      </c>
      <c r="C9" s="19" t="s">
        <v>3</v>
      </c>
      <c r="D9" s="19" t="s">
        <v>117</v>
      </c>
      <c r="E9" s="20" t="s">
        <v>118</v>
      </c>
      <c r="F9" s="20" t="s">
        <v>121</v>
      </c>
      <c r="G9" s="20" t="s">
        <v>78</v>
      </c>
      <c r="H9" s="20" t="s">
        <v>122</v>
      </c>
    </row>
    <row r="10" spans="1:10" x14ac:dyDescent="0.25">
      <c r="A10" s="37"/>
      <c r="B10" s="38"/>
      <c r="C10" s="36" t="s">
        <v>0</v>
      </c>
      <c r="D10" s="55">
        <f>D11</f>
        <v>2421297.04</v>
      </c>
      <c r="E10" s="55">
        <f>E11</f>
        <v>2684805</v>
      </c>
      <c r="F10" s="55">
        <f>F11</f>
        <v>2983738</v>
      </c>
      <c r="G10" s="55">
        <f>G11</f>
        <v>2983738</v>
      </c>
      <c r="H10" s="55">
        <f>H11</f>
        <v>2974738</v>
      </c>
    </row>
    <row r="11" spans="1:10" ht="19.5" customHeight="1" x14ac:dyDescent="0.25">
      <c r="A11" s="10">
        <v>6</v>
      </c>
      <c r="B11" s="10"/>
      <c r="C11" s="10" t="s">
        <v>7</v>
      </c>
      <c r="D11" s="85">
        <f>SUM(D12:D16)</f>
        <v>2421297.04</v>
      </c>
      <c r="E11" s="85">
        <f>SUM(E12:E16)</f>
        <v>2684805</v>
      </c>
      <c r="F11" s="85">
        <f>SUM(F12:F16)</f>
        <v>2983738</v>
      </c>
      <c r="G11" s="86">
        <f>SUM(G12:G16)</f>
        <v>2983738</v>
      </c>
      <c r="H11" s="86">
        <f>SUM(H12:H16)</f>
        <v>2974738</v>
      </c>
    </row>
    <row r="12" spans="1:10" ht="25.5" x14ac:dyDescent="0.25">
      <c r="A12" s="10"/>
      <c r="B12" s="15">
        <v>63</v>
      </c>
      <c r="C12" s="15" t="s">
        <v>41</v>
      </c>
      <c r="D12" s="87">
        <v>2247503.6700000004</v>
      </c>
      <c r="E12" s="87">
        <v>2467701</v>
      </c>
      <c r="F12" s="87">
        <v>2765734</v>
      </c>
      <c r="G12" s="87">
        <v>2765734</v>
      </c>
      <c r="H12" s="87">
        <v>2765734</v>
      </c>
    </row>
    <row r="13" spans="1:10" x14ac:dyDescent="0.25">
      <c r="A13" s="10"/>
      <c r="B13" s="15">
        <v>64</v>
      </c>
      <c r="C13" s="15" t="s">
        <v>126</v>
      </c>
      <c r="D13" s="87">
        <v>0.28000000000000003</v>
      </c>
      <c r="E13" s="87">
        <v>0</v>
      </c>
      <c r="F13" s="87">
        <v>0</v>
      </c>
      <c r="G13" s="87">
        <v>0</v>
      </c>
      <c r="H13" s="87">
        <v>0</v>
      </c>
    </row>
    <row r="14" spans="1:10" ht="27.75" customHeight="1" x14ac:dyDescent="0.25">
      <c r="A14" s="10"/>
      <c r="B14" s="15">
        <v>65</v>
      </c>
      <c r="C14" s="15" t="s">
        <v>88</v>
      </c>
      <c r="D14" s="87">
        <v>1589.21</v>
      </c>
      <c r="E14" s="87">
        <v>3000</v>
      </c>
      <c r="F14" s="87">
        <v>3000</v>
      </c>
      <c r="G14" s="87">
        <v>3000</v>
      </c>
      <c r="H14" s="87">
        <v>3000</v>
      </c>
    </row>
    <row r="15" spans="1:10" ht="15.75" customHeight="1" x14ac:dyDescent="0.25">
      <c r="A15" s="10"/>
      <c r="B15" s="15">
        <v>66</v>
      </c>
      <c r="C15" s="15" t="s">
        <v>89</v>
      </c>
      <c r="D15" s="87">
        <v>17248.809999999998</v>
      </c>
      <c r="E15" s="87">
        <v>28500</v>
      </c>
      <c r="F15" s="87">
        <v>33000</v>
      </c>
      <c r="G15" s="87">
        <v>33000</v>
      </c>
      <c r="H15" s="87">
        <v>33000</v>
      </c>
    </row>
    <row r="16" spans="1:10" ht="28.5" customHeight="1" x14ac:dyDescent="0.25">
      <c r="A16" s="11"/>
      <c r="B16" s="11">
        <v>67</v>
      </c>
      <c r="C16" s="15" t="s">
        <v>42</v>
      </c>
      <c r="D16" s="87">
        <v>154955.07</v>
      </c>
      <c r="E16" s="87">
        <v>185604</v>
      </c>
      <c r="F16" s="87">
        <v>182004</v>
      </c>
      <c r="G16" s="87">
        <v>182004</v>
      </c>
      <c r="H16" s="87">
        <v>173004</v>
      </c>
    </row>
    <row r="17" spans="1:8" ht="26.25" customHeight="1" x14ac:dyDescent="0.25">
      <c r="A17" s="13">
        <v>7</v>
      </c>
      <c r="B17" s="14"/>
      <c r="C17" s="25" t="s">
        <v>8</v>
      </c>
      <c r="D17" s="85">
        <v>0</v>
      </c>
      <c r="E17" s="85">
        <f>E18</f>
        <v>0</v>
      </c>
      <c r="F17" s="85">
        <f>F18</f>
        <v>0</v>
      </c>
      <c r="G17" s="86">
        <f>G18</f>
        <v>0</v>
      </c>
      <c r="H17" s="86">
        <f>H18</f>
        <v>0</v>
      </c>
    </row>
    <row r="18" spans="1:8" ht="29.25" customHeight="1" x14ac:dyDescent="0.25">
      <c r="A18" s="15"/>
      <c r="B18" s="15">
        <v>72</v>
      </c>
      <c r="C18" s="26" t="s">
        <v>40</v>
      </c>
      <c r="D18" s="87">
        <v>0</v>
      </c>
      <c r="E18" s="87">
        <v>0</v>
      </c>
      <c r="F18" s="87">
        <v>0</v>
      </c>
      <c r="G18" s="87">
        <v>0</v>
      </c>
      <c r="H18" s="88">
        <v>0</v>
      </c>
    </row>
    <row r="21" spans="1:8" ht="15.75" x14ac:dyDescent="0.25">
      <c r="A21" s="136" t="s">
        <v>53</v>
      </c>
      <c r="B21" s="155"/>
      <c r="C21" s="155"/>
      <c r="D21" s="155"/>
      <c r="E21" s="155"/>
      <c r="F21" s="155"/>
      <c r="G21" s="155"/>
      <c r="H21" s="155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19" t="s">
        <v>117</v>
      </c>
      <c r="E23" s="20" t="s">
        <v>118</v>
      </c>
      <c r="F23" s="20" t="s">
        <v>121</v>
      </c>
      <c r="G23" s="20" t="s">
        <v>78</v>
      </c>
      <c r="H23" s="20" t="s">
        <v>122</v>
      </c>
    </row>
    <row r="24" spans="1:8" x14ac:dyDescent="0.25">
      <c r="A24" s="37"/>
      <c r="B24" s="38"/>
      <c r="C24" s="36" t="s">
        <v>1</v>
      </c>
      <c r="D24" s="55">
        <f>D25+D31</f>
        <v>2411880.4399999995</v>
      </c>
      <c r="E24" s="55">
        <f>E25+E31</f>
        <v>2684805</v>
      </c>
      <c r="F24" s="55">
        <f>F25+F31</f>
        <v>2983738</v>
      </c>
      <c r="G24" s="55">
        <f>G25+G31</f>
        <v>2983738</v>
      </c>
      <c r="H24" s="55">
        <f>H25+H31</f>
        <v>2974738</v>
      </c>
    </row>
    <row r="25" spans="1:8" ht="15.75" customHeight="1" x14ac:dyDescent="0.25">
      <c r="A25" s="10">
        <v>3</v>
      </c>
      <c r="B25" s="10"/>
      <c r="C25" s="10" t="s">
        <v>10</v>
      </c>
      <c r="D25" s="85">
        <f>SUM(D26:D30)</f>
        <v>2410455.4099999997</v>
      </c>
      <c r="E25" s="85">
        <f>SUM(E26:E30)</f>
        <v>2666305</v>
      </c>
      <c r="F25" s="85">
        <f>SUM(F26:F30)</f>
        <v>2964238</v>
      </c>
      <c r="G25" s="85">
        <f>SUM(G26:G30)</f>
        <v>2964238</v>
      </c>
      <c r="H25" s="85">
        <f>SUM(H26:H30)</f>
        <v>2955238</v>
      </c>
    </row>
    <row r="26" spans="1:8" ht="15.75" customHeight="1" x14ac:dyDescent="0.25">
      <c r="A26" s="10"/>
      <c r="B26" s="15">
        <v>31</v>
      </c>
      <c r="C26" s="15" t="s">
        <v>11</v>
      </c>
      <c r="D26" s="87">
        <v>2164463.7999999998</v>
      </c>
      <c r="E26" s="87">
        <v>2405178</v>
      </c>
      <c r="F26" s="87">
        <v>2688103</v>
      </c>
      <c r="G26" s="87">
        <v>2688103</v>
      </c>
      <c r="H26" s="87">
        <v>2679103</v>
      </c>
    </row>
    <row r="27" spans="1:8" x14ac:dyDescent="0.25">
      <c r="A27" s="11"/>
      <c r="B27" s="11">
        <v>32</v>
      </c>
      <c r="C27" s="11" t="s">
        <v>27</v>
      </c>
      <c r="D27" s="87">
        <v>243062.83000000002</v>
      </c>
      <c r="E27" s="87">
        <v>259895</v>
      </c>
      <c r="F27" s="87">
        <v>274401</v>
      </c>
      <c r="G27" s="87">
        <v>274401</v>
      </c>
      <c r="H27" s="87">
        <v>274401</v>
      </c>
    </row>
    <row r="28" spans="1:8" x14ac:dyDescent="0.25">
      <c r="A28" s="56"/>
      <c r="B28" s="15">
        <v>34</v>
      </c>
      <c r="C28" s="15" t="s">
        <v>90</v>
      </c>
      <c r="D28" s="87">
        <v>929.45</v>
      </c>
      <c r="E28" s="87">
        <v>431</v>
      </c>
      <c r="F28" s="87">
        <v>1000</v>
      </c>
      <c r="G28" s="87">
        <v>1000</v>
      </c>
      <c r="H28" s="87">
        <v>1000</v>
      </c>
    </row>
    <row r="29" spans="1:8" ht="25.5" x14ac:dyDescent="0.25">
      <c r="A29" s="56"/>
      <c r="B29" s="15">
        <v>36</v>
      </c>
      <c r="C29" s="15" t="s">
        <v>127</v>
      </c>
      <c r="D29" s="87">
        <v>1197.26</v>
      </c>
      <c r="E29" s="87">
        <v>0</v>
      </c>
      <c r="F29" s="87">
        <v>0</v>
      </c>
      <c r="G29" s="87">
        <v>0</v>
      </c>
      <c r="H29" s="87">
        <v>0</v>
      </c>
    </row>
    <row r="30" spans="1:8" x14ac:dyDescent="0.25">
      <c r="A30" s="56"/>
      <c r="B30" s="15">
        <v>38</v>
      </c>
      <c r="C30" s="15" t="s">
        <v>91</v>
      </c>
      <c r="D30" s="87">
        <v>802.07</v>
      </c>
      <c r="E30" s="87">
        <v>801</v>
      </c>
      <c r="F30" s="87">
        <v>734</v>
      </c>
      <c r="G30" s="87">
        <v>734</v>
      </c>
      <c r="H30" s="87">
        <v>734</v>
      </c>
    </row>
    <row r="31" spans="1:8" ht="25.5" x14ac:dyDescent="0.25">
      <c r="A31" s="13">
        <v>4</v>
      </c>
      <c r="B31" s="14"/>
      <c r="C31" s="25" t="s">
        <v>12</v>
      </c>
      <c r="D31" s="85">
        <f>D32+D33+D34</f>
        <v>1425.03</v>
      </c>
      <c r="E31" s="85">
        <f>E32+E33+E34</f>
        <v>18500</v>
      </c>
      <c r="F31" s="85">
        <f>F32+F33+F34</f>
        <v>19500</v>
      </c>
      <c r="G31" s="85">
        <f>G32+G33+G34</f>
        <v>19500</v>
      </c>
      <c r="H31" s="85">
        <f>H32+H33+H34</f>
        <v>19500</v>
      </c>
    </row>
    <row r="32" spans="1:8" ht="25.5" x14ac:dyDescent="0.25">
      <c r="A32" s="15"/>
      <c r="B32" s="15">
        <v>41</v>
      </c>
      <c r="C32" s="26" t="s">
        <v>13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25.5" x14ac:dyDescent="0.25">
      <c r="A33" s="15"/>
      <c r="B33" s="15">
        <v>42</v>
      </c>
      <c r="C33" s="26" t="s">
        <v>43</v>
      </c>
      <c r="D33" s="87">
        <v>1425.03</v>
      </c>
      <c r="E33" s="87">
        <v>18500</v>
      </c>
      <c r="F33" s="116">
        <v>0</v>
      </c>
      <c r="G33" s="116">
        <v>0</v>
      </c>
      <c r="H33" s="116">
        <v>0</v>
      </c>
    </row>
    <row r="34" spans="1:8" ht="25.5" customHeight="1" x14ac:dyDescent="0.25">
      <c r="A34" s="15"/>
      <c r="B34" s="15">
        <v>45</v>
      </c>
      <c r="C34" s="26" t="s">
        <v>125</v>
      </c>
      <c r="D34" s="87">
        <v>0</v>
      </c>
      <c r="E34" s="87">
        <v>0</v>
      </c>
      <c r="F34" s="116">
        <v>19500</v>
      </c>
      <c r="G34" s="116">
        <v>19500</v>
      </c>
      <c r="H34" s="116">
        <v>19500</v>
      </c>
    </row>
  </sheetData>
  <mergeCells count="5">
    <mergeCell ref="A21:H21"/>
    <mergeCell ref="A3:H3"/>
    <mergeCell ref="A5:H5"/>
    <mergeCell ref="A7:H7"/>
    <mergeCell ref="A1:J1"/>
  </mergeCells>
  <pageMargins left="1" right="1" top="1" bottom="1" header="0.5" footer="0.5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A16" workbookViewId="0">
      <selection activeCell="J42" sqref="J42"/>
    </sheetView>
  </sheetViews>
  <sheetFormatPr defaultRowHeight="15" x14ac:dyDescent="0.25"/>
  <cols>
    <col min="1" max="1" width="48.5703125" bestFit="1" customWidth="1"/>
    <col min="2" max="6" width="25.28515625" customWidth="1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customHeight="1" x14ac:dyDescent="0.25">
      <c r="A2" s="24"/>
      <c r="B2" s="24"/>
      <c r="C2" s="24"/>
      <c r="D2" s="24"/>
      <c r="E2" s="24"/>
      <c r="F2" s="24"/>
    </row>
    <row r="3" spans="1:10" ht="15.75" customHeight="1" x14ac:dyDescent="0.25">
      <c r="A3" s="136" t="s">
        <v>24</v>
      </c>
      <c r="B3" s="136"/>
      <c r="C3" s="136"/>
      <c r="D3" s="136"/>
      <c r="E3" s="136"/>
      <c r="F3" s="136"/>
    </row>
    <row r="4" spans="1:10" ht="18" x14ac:dyDescent="0.25">
      <c r="B4" s="24"/>
      <c r="C4" s="24"/>
      <c r="D4" s="24"/>
      <c r="E4" s="5"/>
      <c r="F4" s="5"/>
    </row>
    <row r="5" spans="1:10" ht="18" customHeight="1" x14ac:dyDescent="0.25">
      <c r="A5" s="136" t="s">
        <v>4</v>
      </c>
      <c r="B5" s="136"/>
      <c r="C5" s="136"/>
      <c r="D5" s="136"/>
      <c r="E5" s="136"/>
      <c r="F5" s="136"/>
    </row>
    <row r="6" spans="1:10" ht="18" x14ac:dyDescent="0.25">
      <c r="A6" s="24"/>
      <c r="B6" s="24"/>
      <c r="C6" s="24"/>
      <c r="D6" s="24"/>
      <c r="E6" s="5"/>
      <c r="F6" s="5"/>
    </row>
    <row r="7" spans="1:10" ht="15.75" customHeight="1" x14ac:dyDescent="0.25">
      <c r="A7" s="136" t="s">
        <v>54</v>
      </c>
      <c r="B7" s="136"/>
      <c r="C7" s="136"/>
      <c r="D7" s="136"/>
      <c r="E7" s="136"/>
      <c r="F7" s="136"/>
    </row>
    <row r="8" spans="1:10" ht="18" x14ac:dyDescent="0.25">
      <c r="A8" s="24"/>
      <c r="B8" s="24"/>
      <c r="C8" s="24"/>
      <c r="D8" s="24"/>
      <c r="E8" s="5"/>
      <c r="F8" s="5"/>
    </row>
    <row r="9" spans="1:10" ht="25.5" x14ac:dyDescent="0.25">
      <c r="A9" s="20" t="s">
        <v>56</v>
      </c>
      <c r="B9" s="19" t="s">
        <v>117</v>
      </c>
      <c r="C9" s="20" t="s">
        <v>118</v>
      </c>
      <c r="D9" s="20" t="s">
        <v>121</v>
      </c>
      <c r="E9" s="20" t="s">
        <v>78</v>
      </c>
      <c r="F9" s="20" t="s">
        <v>122</v>
      </c>
    </row>
    <row r="10" spans="1:10" x14ac:dyDescent="0.25">
      <c r="A10" s="39" t="s">
        <v>0</v>
      </c>
      <c r="B10" s="55">
        <f>B11+B13+B15+B18+B23</f>
        <v>2421297.04</v>
      </c>
      <c r="C10" s="55">
        <f>C11+C13+C15+C18+C23</f>
        <v>2684805</v>
      </c>
      <c r="D10" s="55">
        <f>D11+D13+D15+D18+D23</f>
        <v>2983738</v>
      </c>
      <c r="E10" s="55">
        <f>E11+E13+E15+E18+E23</f>
        <v>2983738</v>
      </c>
      <c r="F10" s="55">
        <f>F11+F13+F15+F18+F23</f>
        <v>2974738</v>
      </c>
    </row>
    <row r="11" spans="1:10" x14ac:dyDescent="0.25">
      <c r="A11" s="25" t="s">
        <v>58</v>
      </c>
      <c r="B11" s="55">
        <f>B12</f>
        <v>13917.18</v>
      </c>
      <c r="C11" s="55">
        <f>C12</f>
        <v>30090</v>
      </c>
      <c r="D11" s="55">
        <f>D12</f>
        <v>22238</v>
      </c>
      <c r="E11" s="55">
        <f t="shared" ref="E11:F11" si="0">E12</f>
        <v>22238</v>
      </c>
      <c r="F11" s="55">
        <f t="shared" si="0"/>
        <v>22238</v>
      </c>
    </row>
    <row r="12" spans="1:10" x14ac:dyDescent="0.25">
      <c r="A12" s="12" t="s">
        <v>81</v>
      </c>
      <c r="B12" s="87">
        <v>13917.18</v>
      </c>
      <c r="C12" s="87">
        <v>30090</v>
      </c>
      <c r="D12" s="87">
        <v>22238</v>
      </c>
      <c r="E12" s="87">
        <v>22238</v>
      </c>
      <c r="F12" s="87">
        <v>22238</v>
      </c>
    </row>
    <row r="13" spans="1:10" x14ac:dyDescent="0.25">
      <c r="A13" s="25" t="s">
        <v>80</v>
      </c>
      <c r="B13" s="55">
        <f>B14</f>
        <v>14364.09</v>
      </c>
      <c r="C13" s="55">
        <f>C14</f>
        <v>25500</v>
      </c>
      <c r="D13" s="55">
        <f>D14</f>
        <v>30000</v>
      </c>
      <c r="E13" s="55">
        <f t="shared" ref="E13:F13" si="1">E14</f>
        <v>30000</v>
      </c>
      <c r="F13" s="55">
        <f t="shared" si="1"/>
        <v>30000</v>
      </c>
    </row>
    <row r="14" spans="1:10" x14ac:dyDescent="0.25">
      <c r="A14" s="12" t="s">
        <v>82</v>
      </c>
      <c r="B14" s="87">
        <v>14364.09</v>
      </c>
      <c r="C14" s="87">
        <v>25500</v>
      </c>
      <c r="D14" s="87">
        <v>30000</v>
      </c>
      <c r="E14" s="87">
        <v>30000</v>
      </c>
      <c r="F14" s="87">
        <v>30000</v>
      </c>
    </row>
    <row r="15" spans="1:10" x14ac:dyDescent="0.25">
      <c r="A15" s="25" t="s">
        <v>83</v>
      </c>
      <c r="B15" s="55">
        <f>B16+B17</f>
        <v>112619.21</v>
      </c>
      <c r="C15" s="55">
        <f>C16+C17</f>
        <v>133950</v>
      </c>
      <c r="D15" s="55">
        <f>D16+D17</f>
        <v>139000</v>
      </c>
      <c r="E15" s="55">
        <f t="shared" ref="E15:F15" si="2">E16+E17</f>
        <v>139000</v>
      </c>
      <c r="F15" s="55">
        <f t="shared" si="2"/>
        <v>139000</v>
      </c>
    </row>
    <row r="16" spans="1:10" x14ac:dyDescent="0.25">
      <c r="A16" s="54" t="s">
        <v>84</v>
      </c>
      <c r="B16" s="87">
        <v>1589.21</v>
      </c>
      <c r="C16" s="87">
        <v>3000</v>
      </c>
      <c r="D16" s="87">
        <v>3000</v>
      </c>
      <c r="E16" s="87">
        <v>3000</v>
      </c>
      <c r="F16" s="87">
        <v>3000</v>
      </c>
    </row>
    <row r="17" spans="1:6" x14ac:dyDescent="0.25">
      <c r="A17" s="12" t="s">
        <v>85</v>
      </c>
      <c r="B17" s="87">
        <v>111030</v>
      </c>
      <c r="C17" s="87">
        <v>130950</v>
      </c>
      <c r="D17" s="87">
        <v>136000</v>
      </c>
      <c r="E17" s="87">
        <v>136000</v>
      </c>
      <c r="F17" s="87">
        <v>136000</v>
      </c>
    </row>
    <row r="18" spans="1:6" x14ac:dyDescent="0.25">
      <c r="A18" s="39" t="s">
        <v>57</v>
      </c>
      <c r="B18" s="55">
        <f>SUM(B19:B22)</f>
        <v>2277511.56</v>
      </c>
      <c r="C18" s="55">
        <f>SUM(C19:C22)</f>
        <v>2492265</v>
      </c>
      <c r="D18" s="55">
        <f>SUM(D19:D22)</f>
        <v>2789500</v>
      </c>
      <c r="E18" s="55">
        <f>SUM(E19:E22)</f>
        <v>2789500</v>
      </c>
      <c r="F18" s="55">
        <f>SUM(F19:F22)</f>
        <v>2780500</v>
      </c>
    </row>
    <row r="19" spans="1:6" x14ac:dyDescent="0.25">
      <c r="A19" s="107" t="s">
        <v>132</v>
      </c>
      <c r="B19" s="117">
        <v>7400</v>
      </c>
      <c r="C19" s="117">
        <v>0</v>
      </c>
      <c r="D19" s="117">
        <v>9000</v>
      </c>
      <c r="E19" s="117">
        <v>9000</v>
      </c>
      <c r="F19" s="117">
        <v>0</v>
      </c>
    </row>
    <row r="20" spans="1:6" x14ac:dyDescent="0.25">
      <c r="A20" s="54" t="s">
        <v>86</v>
      </c>
      <c r="B20" s="87">
        <v>22607.89</v>
      </c>
      <c r="C20" s="87">
        <v>24564</v>
      </c>
      <c r="D20" s="87">
        <v>14766</v>
      </c>
      <c r="E20" s="87">
        <v>14766</v>
      </c>
      <c r="F20" s="87">
        <v>14766</v>
      </c>
    </row>
    <row r="21" spans="1:6" x14ac:dyDescent="0.25">
      <c r="A21" s="54" t="s">
        <v>123</v>
      </c>
      <c r="B21" s="87">
        <v>2151887.37</v>
      </c>
      <c r="C21" s="87">
        <v>2357701</v>
      </c>
      <c r="D21" s="87">
        <v>2655734</v>
      </c>
      <c r="E21" s="87">
        <v>2655734</v>
      </c>
      <c r="F21" s="87">
        <v>2655734</v>
      </c>
    </row>
    <row r="22" spans="1:6" x14ac:dyDescent="0.25">
      <c r="A22" s="54" t="s">
        <v>124</v>
      </c>
      <c r="B22" s="87">
        <v>95616.3</v>
      </c>
      <c r="C22" s="87">
        <v>110000</v>
      </c>
      <c r="D22" s="87">
        <v>110000</v>
      </c>
      <c r="E22" s="87">
        <v>110000</v>
      </c>
      <c r="F22" s="87">
        <v>110000</v>
      </c>
    </row>
    <row r="23" spans="1:6" x14ac:dyDescent="0.25">
      <c r="A23" s="39" t="s">
        <v>133</v>
      </c>
      <c r="B23" s="55">
        <f>B24</f>
        <v>2885</v>
      </c>
      <c r="C23" s="55">
        <f>C24</f>
        <v>3000</v>
      </c>
      <c r="D23" s="55">
        <f>D24</f>
        <v>3000</v>
      </c>
      <c r="E23" s="55">
        <f>E24</f>
        <v>3000</v>
      </c>
      <c r="F23" s="55">
        <f>F24</f>
        <v>3000</v>
      </c>
    </row>
    <row r="24" spans="1:6" x14ac:dyDescent="0.25">
      <c r="A24" s="118" t="s">
        <v>87</v>
      </c>
      <c r="B24" s="87">
        <v>2885</v>
      </c>
      <c r="C24" s="87">
        <v>3000</v>
      </c>
      <c r="D24" s="87">
        <v>3000</v>
      </c>
      <c r="E24" s="87">
        <v>3000</v>
      </c>
      <c r="F24" s="87">
        <v>3000</v>
      </c>
    </row>
    <row r="25" spans="1:6" x14ac:dyDescent="0.25">
      <c r="A25" s="83"/>
      <c r="B25" s="84"/>
      <c r="C25" s="84"/>
      <c r="D25" s="84"/>
      <c r="E25" s="84"/>
      <c r="F25" s="84"/>
    </row>
    <row r="27" spans="1:6" ht="15.75" customHeight="1" x14ac:dyDescent="0.25">
      <c r="A27" s="136" t="s">
        <v>55</v>
      </c>
      <c r="B27" s="136"/>
      <c r="C27" s="136"/>
      <c r="D27" s="136"/>
      <c r="E27" s="136"/>
      <c r="F27" s="136"/>
    </row>
    <row r="28" spans="1:6" ht="18" x14ac:dyDescent="0.25">
      <c r="A28" s="24"/>
      <c r="B28" s="24"/>
      <c r="C28" s="24"/>
      <c r="D28" s="24"/>
      <c r="E28" s="5"/>
      <c r="F28" s="5"/>
    </row>
    <row r="29" spans="1:6" ht="25.5" x14ac:dyDescent="0.25">
      <c r="A29" s="20" t="s">
        <v>56</v>
      </c>
      <c r="B29" s="19" t="s">
        <v>117</v>
      </c>
      <c r="C29" s="20" t="s">
        <v>118</v>
      </c>
      <c r="D29" s="20" t="s">
        <v>121</v>
      </c>
      <c r="E29" s="20" t="s">
        <v>78</v>
      </c>
      <c r="F29" s="20" t="s">
        <v>122</v>
      </c>
    </row>
    <row r="30" spans="1:6" x14ac:dyDescent="0.25">
      <c r="A30" s="39" t="s">
        <v>1</v>
      </c>
      <c r="B30" s="55">
        <f>B31+B33+B35+B38+B43</f>
        <v>2411880.4399999995</v>
      </c>
      <c r="C30" s="55">
        <f>C31+C33+C35+C38+C43</f>
        <v>2684805</v>
      </c>
      <c r="D30" s="55">
        <f>D31+D33+D35+D38+D43</f>
        <v>2983738</v>
      </c>
      <c r="E30" s="55">
        <f>E31+E33+E35+E38+E43</f>
        <v>2983738</v>
      </c>
      <c r="F30" s="55">
        <f>F31+F33+F35+F38+F43</f>
        <v>2974738</v>
      </c>
    </row>
    <row r="31" spans="1:6" ht="15.75" customHeight="1" x14ac:dyDescent="0.25">
      <c r="A31" s="25" t="s">
        <v>58</v>
      </c>
      <c r="B31" s="55">
        <f>B32</f>
        <v>13917.18</v>
      </c>
      <c r="C31" s="55">
        <f>C32</f>
        <v>30090</v>
      </c>
      <c r="D31" s="55">
        <f>D32</f>
        <v>22238</v>
      </c>
      <c r="E31" s="55">
        <f t="shared" ref="E31:F31" si="3">E32</f>
        <v>22238</v>
      </c>
      <c r="F31" s="55">
        <f t="shared" si="3"/>
        <v>22238</v>
      </c>
    </row>
    <row r="32" spans="1:6" x14ac:dyDescent="0.25">
      <c r="A32" s="12" t="s">
        <v>81</v>
      </c>
      <c r="B32" s="87">
        <v>13917.18</v>
      </c>
      <c r="C32" s="87">
        <v>30090</v>
      </c>
      <c r="D32" s="87">
        <v>22238</v>
      </c>
      <c r="E32" s="87">
        <v>22238</v>
      </c>
      <c r="F32" s="87">
        <v>22238</v>
      </c>
    </row>
    <row r="33" spans="1:6" x14ac:dyDescent="0.25">
      <c r="A33" s="25" t="s">
        <v>80</v>
      </c>
      <c r="B33" s="55">
        <f>B34</f>
        <v>24994.73</v>
      </c>
      <c r="C33" s="55">
        <f>C34</f>
        <v>25500</v>
      </c>
      <c r="D33" s="55">
        <f>D34</f>
        <v>30000</v>
      </c>
      <c r="E33" s="55">
        <f t="shared" ref="E33:F33" si="4">E34</f>
        <v>30000</v>
      </c>
      <c r="F33" s="55">
        <f t="shared" si="4"/>
        <v>30000</v>
      </c>
    </row>
    <row r="34" spans="1:6" x14ac:dyDescent="0.25">
      <c r="A34" s="12" t="s">
        <v>82</v>
      </c>
      <c r="B34" s="87">
        <v>24994.73</v>
      </c>
      <c r="C34" s="87">
        <v>25500</v>
      </c>
      <c r="D34" s="87">
        <v>30000</v>
      </c>
      <c r="E34" s="87">
        <v>30000</v>
      </c>
      <c r="F34" s="87">
        <v>30000</v>
      </c>
    </row>
    <row r="35" spans="1:6" x14ac:dyDescent="0.25">
      <c r="A35" s="25" t="s">
        <v>83</v>
      </c>
      <c r="B35" s="55">
        <f>B36+B37</f>
        <v>111029.99999999999</v>
      </c>
      <c r="C35" s="55">
        <f>C36+C37</f>
        <v>133950</v>
      </c>
      <c r="D35" s="55">
        <f>D36+D37</f>
        <v>139000</v>
      </c>
      <c r="E35" s="55">
        <f t="shared" ref="E35:F35" si="5">E36+E37</f>
        <v>139000</v>
      </c>
      <c r="F35" s="55">
        <f t="shared" si="5"/>
        <v>139000</v>
      </c>
    </row>
    <row r="36" spans="1:6" x14ac:dyDescent="0.25">
      <c r="A36" s="54" t="s">
        <v>84</v>
      </c>
      <c r="B36" s="87">
        <v>0</v>
      </c>
      <c r="C36" s="87">
        <v>3000</v>
      </c>
      <c r="D36" s="87">
        <v>3000</v>
      </c>
      <c r="E36" s="87">
        <v>3000</v>
      </c>
      <c r="F36" s="87">
        <v>3000</v>
      </c>
    </row>
    <row r="37" spans="1:6" x14ac:dyDescent="0.25">
      <c r="A37" s="12" t="s">
        <v>85</v>
      </c>
      <c r="B37" s="87">
        <v>111029.99999999999</v>
      </c>
      <c r="C37" s="87">
        <v>130950</v>
      </c>
      <c r="D37" s="87">
        <v>136000</v>
      </c>
      <c r="E37" s="87">
        <v>136000</v>
      </c>
      <c r="F37" s="87">
        <v>136000</v>
      </c>
    </row>
    <row r="38" spans="1:6" x14ac:dyDescent="0.25">
      <c r="A38" s="39" t="s">
        <v>57</v>
      </c>
      <c r="B38" s="55">
        <f>SUM(B39:B42)</f>
        <v>2259240.1999999993</v>
      </c>
      <c r="C38" s="55">
        <f>SUM(C39:C42)</f>
        <v>2492265</v>
      </c>
      <c r="D38" s="55">
        <f>SUM(D39:D42)</f>
        <v>2789500</v>
      </c>
      <c r="E38" s="55">
        <f>SUM(E39:E42)</f>
        <v>2789500</v>
      </c>
      <c r="F38" s="55">
        <f>SUM(F39:F42)</f>
        <v>2780500</v>
      </c>
    </row>
    <row r="39" spans="1:6" x14ac:dyDescent="0.25">
      <c r="A39" s="107" t="s">
        <v>132</v>
      </c>
      <c r="B39" s="117">
        <v>7400</v>
      </c>
      <c r="C39" s="117">
        <v>0</v>
      </c>
      <c r="D39" s="117">
        <v>9000</v>
      </c>
      <c r="E39" s="117">
        <v>9000</v>
      </c>
      <c r="F39" s="117">
        <v>0</v>
      </c>
    </row>
    <row r="40" spans="1:6" x14ac:dyDescent="0.25">
      <c r="A40" s="54" t="s">
        <v>134</v>
      </c>
      <c r="B40" s="87">
        <v>22607.890000000003</v>
      </c>
      <c r="C40" s="87">
        <v>24564</v>
      </c>
      <c r="D40" s="87">
        <v>14766</v>
      </c>
      <c r="E40" s="87">
        <v>14766</v>
      </c>
      <c r="F40" s="87">
        <v>14766</v>
      </c>
    </row>
    <row r="41" spans="1:6" x14ac:dyDescent="0.25">
      <c r="A41" s="54" t="s">
        <v>123</v>
      </c>
      <c r="B41" s="87">
        <v>2137941.4099999992</v>
      </c>
      <c r="C41" s="87">
        <v>2357701</v>
      </c>
      <c r="D41" s="87">
        <v>2655734</v>
      </c>
      <c r="E41" s="87">
        <v>2655734</v>
      </c>
      <c r="F41" s="87">
        <v>2655734</v>
      </c>
    </row>
    <row r="42" spans="1:6" x14ac:dyDescent="0.25">
      <c r="A42" s="54" t="s">
        <v>124</v>
      </c>
      <c r="B42" s="87">
        <v>91290.900000000009</v>
      </c>
      <c r="C42" s="87">
        <v>110000</v>
      </c>
      <c r="D42" s="87">
        <v>110000</v>
      </c>
      <c r="E42" s="87">
        <v>110000</v>
      </c>
      <c r="F42" s="87">
        <v>110000</v>
      </c>
    </row>
    <row r="43" spans="1:6" x14ac:dyDescent="0.25">
      <c r="A43" s="39" t="s">
        <v>133</v>
      </c>
      <c r="B43" s="55">
        <f>B44</f>
        <v>2698.33</v>
      </c>
      <c r="C43" s="55">
        <f>C44</f>
        <v>3000</v>
      </c>
      <c r="D43" s="55">
        <f>D44</f>
        <v>3000</v>
      </c>
      <c r="E43" s="55">
        <f>E44</f>
        <v>3000</v>
      </c>
      <c r="F43" s="55">
        <f>F44</f>
        <v>3000</v>
      </c>
    </row>
    <row r="44" spans="1:6" x14ac:dyDescent="0.25">
      <c r="A44" s="54" t="s">
        <v>87</v>
      </c>
      <c r="B44" s="87">
        <v>2698.33</v>
      </c>
      <c r="C44" s="87">
        <v>3000</v>
      </c>
      <c r="D44" s="87">
        <v>3000</v>
      </c>
      <c r="E44" s="87">
        <v>3000</v>
      </c>
      <c r="F44" s="87">
        <v>3000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F18" sqref="F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36" t="s">
        <v>24</v>
      </c>
      <c r="B3" s="136"/>
      <c r="C3" s="136"/>
      <c r="D3" s="136"/>
      <c r="E3" s="149"/>
      <c r="F3" s="149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36" t="s">
        <v>4</v>
      </c>
      <c r="B5" s="137"/>
      <c r="C5" s="137"/>
      <c r="D5" s="137"/>
      <c r="E5" s="137"/>
      <c r="F5" s="137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36" t="s">
        <v>14</v>
      </c>
      <c r="B7" s="155"/>
      <c r="C7" s="155"/>
      <c r="D7" s="155"/>
      <c r="E7" s="155"/>
      <c r="F7" s="155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20" t="s">
        <v>56</v>
      </c>
      <c r="B9" s="19" t="s">
        <v>117</v>
      </c>
      <c r="C9" s="20" t="s">
        <v>118</v>
      </c>
      <c r="D9" s="20" t="s">
        <v>121</v>
      </c>
      <c r="E9" s="20" t="s">
        <v>78</v>
      </c>
      <c r="F9" s="20" t="s">
        <v>122</v>
      </c>
    </row>
    <row r="10" spans="1:10" ht="15.75" customHeight="1" x14ac:dyDescent="0.25">
      <c r="A10" s="10" t="s">
        <v>15</v>
      </c>
      <c r="B10" s="86">
        <f>B16</f>
        <v>2411880.44</v>
      </c>
      <c r="C10" s="86">
        <f>C16</f>
        <v>2684805</v>
      </c>
      <c r="D10" s="86">
        <f>D16</f>
        <v>2983738</v>
      </c>
      <c r="E10" s="86">
        <f>E16</f>
        <v>2983738</v>
      </c>
      <c r="F10" s="86">
        <f>F16</f>
        <v>2974738</v>
      </c>
    </row>
    <row r="11" spans="1:10" ht="15.75" customHeight="1" x14ac:dyDescent="0.25">
      <c r="A11" s="10" t="s">
        <v>16</v>
      </c>
      <c r="B11" s="96"/>
      <c r="C11" s="87"/>
      <c r="D11" s="87"/>
      <c r="E11" s="87"/>
      <c r="F11" s="87"/>
    </row>
    <row r="12" spans="1:10" ht="25.5" x14ac:dyDescent="0.25">
      <c r="A12" s="17" t="s">
        <v>17</v>
      </c>
      <c r="B12" s="96"/>
      <c r="C12" s="87"/>
      <c r="D12" s="87"/>
      <c r="E12" s="87"/>
      <c r="F12" s="87"/>
    </row>
    <row r="13" spans="1:10" x14ac:dyDescent="0.25">
      <c r="A13" s="16" t="s">
        <v>18</v>
      </c>
      <c r="B13" s="96"/>
      <c r="C13" s="87"/>
      <c r="D13" s="87"/>
      <c r="E13" s="87"/>
      <c r="F13" s="87"/>
    </row>
    <row r="14" spans="1:10" x14ac:dyDescent="0.25">
      <c r="A14" s="10" t="s">
        <v>19</v>
      </c>
      <c r="B14" s="96"/>
      <c r="C14" s="87"/>
      <c r="D14" s="87"/>
      <c r="E14" s="87"/>
      <c r="F14" s="88"/>
    </row>
    <row r="15" spans="1:10" ht="25.5" x14ac:dyDescent="0.25">
      <c r="A15" s="18" t="s">
        <v>20</v>
      </c>
      <c r="B15" s="96"/>
      <c r="C15" s="87"/>
      <c r="D15" s="87"/>
      <c r="E15" s="87"/>
      <c r="F15" s="88"/>
    </row>
    <row r="16" spans="1:10" x14ac:dyDescent="0.25">
      <c r="A16" s="10" t="s">
        <v>95</v>
      </c>
      <c r="B16" s="86">
        <f t="shared" ref="B16:F17" si="0">B17</f>
        <v>2411880.44</v>
      </c>
      <c r="C16" s="86">
        <f t="shared" si="0"/>
        <v>2684805</v>
      </c>
      <c r="D16" s="86">
        <f t="shared" si="0"/>
        <v>2983738</v>
      </c>
      <c r="E16" s="86">
        <f t="shared" si="0"/>
        <v>2983738</v>
      </c>
      <c r="F16" s="86">
        <f t="shared" si="0"/>
        <v>2974738</v>
      </c>
    </row>
    <row r="17" spans="1:6" x14ac:dyDescent="0.25">
      <c r="A17" s="18" t="s">
        <v>96</v>
      </c>
      <c r="B17" s="119">
        <f t="shared" si="0"/>
        <v>2411880.44</v>
      </c>
      <c r="C17" s="119">
        <f t="shared" si="0"/>
        <v>2684805</v>
      </c>
      <c r="D17" s="119">
        <f t="shared" si="0"/>
        <v>2983738</v>
      </c>
      <c r="E17" s="119">
        <f t="shared" si="0"/>
        <v>2983738</v>
      </c>
      <c r="F17" s="119">
        <f t="shared" si="0"/>
        <v>2974738</v>
      </c>
    </row>
    <row r="18" spans="1:6" x14ac:dyDescent="0.25">
      <c r="A18" s="18" t="s">
        <v>97</v>
      </c>
      <c r="B18" s="119">
        <v>2411880.44</v>
      </c>
      <c r="C18" s="119">
        <v>2684805</v>
      </c>
      <c r="D18" s="119">
        <v>2983738</v>
      </c>
      <c r="E18" s="119">
        <v>2983738</v>
      </c>
      <c r="F18" s="119">
        <v>2974738</v>
      </c>
    </row>
    <row r="19" spans="1:6" x14ac:dyDescent="0.25">
      <c r="B19" s="120"/>
      <c r="C19" s="120"/>
      <c r="D19" s="120"/>
      <c r="E19" s="120"/>
      <c r="F19" s="12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H32" sqref="H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36" t="s">
        <v>24</v>
      </c>
      <c r="B3" s="136"/>
      <c r="C3" s="136"/>
      <c r="D3" s="136"/>
      <c r="E3" s="136"/>
      <c r="F3" s="136"/>
      <c r="G3" s="136"/>
      <c r="H3" s="136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36" t="s">
        <v>62</v>
      </c>
      <c r="B5" s="136"/>
      <c r="C5" s="136"/>
      <c r="D5" s="136"/>
      <c r="E5" s="136"/>
      <c r="F5" s="136"/>
      <c r="G5" s="136"/>
      <c r="H5" s="136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20" t="s">
        <v>5</v>
      </c>
      <c r="B7" s="19" t="s">
        <v>6</v>
      </c>
      <c r="C7" s="19" t="s">
        <v>44</v>
      </c>
      <c r="D7" s="19" t="s">
        <v>117</v>
      </c>
      <c r="E7" s="20" t="s">
        <v>118</v>
      </c>
      <c r="F7" s="20" t="s">
        <v>121</v>
      </c>
      <c r="G7" s="20" t="s">
        <v>78</v>
      </c>
      <c r="H7" s="20" t="s">
        <v>122</v>
      </c>
    </row>
    <row r="8" spans="1:10" x14ac:dyDescent="0.25">
      <c r="A8" s="37"/>
      <c r="B8" s="38"/>
      <c r="C8" s="36" t="s">
        <v>64</v>
      </c>
      <c r="D8" s="38">
        <v>0</v>
      </c>
      <c r="E8" s="37">
        <v>0</v>
      </c>
      <c r="F8" s="37">
        <v>0</v>
      </c>
      <c r="G8" s="37">
        <v>0</v>
      </c>
      <c r="H8" s="37">
        <v>0</v>
      </c>
    </row>
    <row r="9" spans="1:10" ht="25.5" x14ac:dyDescent="0.25">
      <c r="A9" s="10">
        <v>8</v>
      </c>
      <c r="B9" s="10"/>
      <c r="C9" s="10" t="s">
        <v>21</v>
      </c>
      <c r="D9" s="96">
        <v>0</v>
      </c>
      <c r="E9" s="87">
        <v>0</v>
      </c>
      <c r="F9" s="87">
        <v>0</v>
      </c>
      <c r="G9" s="87">
        <v>0</v>
      </c>
      <c r="H9" s="87">
        <v>0</v>
      </c>
    </row>
    <row r="10" spans="1:10" x14ac:dyDescent="0.25">
      <c r="A10" s="10"/>
      <c r="B10" s="15">
        <v>84</v>
      </c>
      <c r="C10" s="15" t="s">
        <v>28</v>
      </c>
      <c r="D10" s="96">
        <v>0</v>
      </c>
      <c r="E10" s="87">
        <v>0</v>
      </c>
      <c r="F10" s="87">
        <v>0</v>
      </c>
      <c r="G10" s="87">
        <v>0</v>
      </c>
      <c r="H10" s="87">
        <v>0</v>
      </c>
    </row>
    <row r="11" spans="1:10" x14ac:dyDescent="0.25">
      <c r="A11" s="10"/>
      <c r="B11" s="15"/>
      <c r="C11" s="40"/>
      <c r="D11" s="96"/>
      <c r="E11" s="87"/>
      <c r="F11" s="87"/>
      <c r="G11" s="87"/>
      <c r="H11" s="87"/>
    </row>
    <row r="12" spans="1:10" x14ac:dyDescent="0.25">
      <c r="A12" s="10"/>
      <c r="B12" s="15"/>
      <c r="C12" s="36" t="s">
        <v>67</v>
      </c>
      <c r="D12" s="96">
        <v>0</v>
      </c>
      <c r="E12" s="87">
        <v>0</v>
      </c>
      <c r="F12" s="87">
        <v>0</v>
      </c>
      <c r="G12" s="87">
        <v>0</v>
      </c>
      <c r="H12" s="87">
        <v>0</v>
      </c>
    </row>
    <row r="13" spans="1:10" ht="25.5" x14ac:dyDescent="0.25">
      <c r="A13" s="13">
        <v>5</v>
      </c>
      <c r="B13" s="14"/>
      <c r="C13" s="25" t="s">
        <v>22</v>
      </c>
      <c r="D13" s="96">
        <v>0</v>
      </c>
      <c r="E13" s="87">
        <v>0</v>
      </c>
      <c r="F13" s="87">
        <v>0</v>
      </c>
      <c r="G13" s="87">
        <v>0</v>
      </c>
      <c r="H13" s="87">
        <v>0</v>
      </c>
    </row>
    <row r="14" spans="1:10" ht="25.5" x14ac:dyDescent="0.25">
      <c r="A14" s="15"/>
      <c r="B14" s="15">
        <v>54</v>
      </c>
      <c r="C14" s="26" t="s">
        <v>29</v>
      </c>
      <c r="D14" s="96">
        <v>0</v>
      </c>
      <c r="E14" s="87">
        <v>0</v>
      </c>
      <c r="F14" s="87">
        <v>0</v>
      </c>
      <c r="G14" s="87">
        <v>0</v>
      </c>
      <c r="H14" s="88">
        <v>0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H32" sqref="H32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customHeight="1" x14ac:dyDescent="0.25">
      <c r="A2" s="24"/>
      <c r="B2" s="24"/>
      <c r="C2" s="24"/>
      <c r="D2" s="24"/>
      <c r="E2" s="24"/>
      <c r="F2" s="24"/>
    </row>
    <row r="3" spans="1:10" ht="15.75" customHeight="1" x14ac:dyDescent="0.25">
      <c r="A3" s="136" t="s">
        <v>24</v>
      </c>
      <c r="B3" s="136"/>
      <c r="C3" s="136"/>
      <c r="D3" s="136"/>
      <c r="E3" s="136"/>
      <c r="F3" s="136"/>
    </row>
    <row r="4" spans="1:10" ht="18" x14ac:dyDescent="0.25">
      <c r="A4" s="24"/>
      <c r="B4" s="24"/>
      <c r="C4" s="24"/>
      <c r="D4" s="24"/>
      <c r="E4" s="5"/>
      <c r="F4" s="5"/>
    </row>
    <row r="5" spans="1:10" ht="18" customHeight="1" x14ac:dyDescent="0.25">
      <c r="A5" s="136" t="s">
        <v>63</v>
      </c>
      <c r="B5" s="136"/>
      <c r="C5" s="136"/>
      <c r="D5" s="136"/>
      <c r="E5" s="136"/>
      <c r="F5" s="136"/>
    </row>
    <row r="6" spans="1:10" ht="18" x14ac:dyDescent="0.25">
      <c r="A6" s="24"/>
      <c r="B6" s="24"/>
      <c r="C6" s="24"/>
      <c r="D6" s="24"/>
      <c r="E6" s="5"/>
      <c r="F6" s="5"/>
    </row>
    <row r="7" spans="1:10" ht="25.5" x14ac:dyDescent="0.25">
      <c r="A7" s="19" t="s">
        <v>56</v>
      </c>
      <c r="B7" s="19" t="s">
        <v>117</v>
      </c>
      <c r="C7" s="20" t="s">
        <v>118</v>
      </c>
      <c r="D7" s="20" t="s">
        <v>121</v>
      </c>
      <c r="E7" s="20" t="s">
        <v>78</v>
      </c>
      <c r="F7" s="20" t="s">
        <v>122</v>
      </c>
    </row>
    <row r="8" spans="1:10" x14ac:dyDescent="0.25">
      <c r="A8" s="10" t="s">
        <v>64</v>
      </c>
      <c r="B8" s="97">
        <v>0</v>
      </c>
      <c r="C8" s="86">
        <v>0</v>
      </c>
      <c r="D8" s="86">
        <v>0</v>
      </c>
      <c r="E8" s="86">
        <v>0</v>
      </c>
      <c r="F8" s="86">
        <v>0</v>
      </c>
    </row>
    <row r="9" spans="1:10" ht="25.5" x14ac:dyDescent="0.25">
      <c r="A9" s="10" t="s">
        <v>65</v>
      </c>
      <c r="B9" s="97">
        <v>0</v>
      </c>
      <c r="C9" s="86">
        <v>0</v>
      </c>
      <c r="D9" s="86">
        <v>0</v>
      </c>
      <c r="E9" s="86">
        <v>0</v>
      </c>
      <c r="F9" s="86">
        <v>0</v>
      </c>
    </row>
    <row r="10" spans="1:10" ht="25.5" x14ac:dyDescent="0.25">
      <c r="A10" s="17" t="s">
        <v>66</v>
      </c>
      <c r="B10" s="96">
        <v>0</v>
      </c>
      <c r="C10" s="87">
        <v>0</v>
      </c>
      <c r="D10" s="87">
        <v>0</v>
      </c>
      <c r="E10" s="87">
        <v>0</v>
      </c>
      <c r="F10" s="87">
        <v>0</v>
      </c>
    </row>
    <row r="11" spans="1:10" x14ac:dyDescent="0.25">
      <c r="A11" s="17"/>
      <c r="B11" s="96"/>
      <c r="C11" s="87"/>
      <c r="D11" s="87"/>
      <c r="E11" s="87"/>
      <c r="F11" s="87"/>
    </row>
    <row r="12" spans="1:10" x14ac:dyDescent="0.25">
      <c r="A12" s="10" t="s">
        <v>67</v>
      </c>
      <c r="B12" s="96">
        <v>0</v>
      </c>
      <c r="C12" s="86">
        <v>0</v>
      </c>
      <c r="D12" s="86">
        <v>0</v>
      </c>
      <c r="E12" s="86">
        <v>0</v>
      </c>
      <c r="F12" s="86">
        <v>0</v>
      </c>
    </row>
    <row r="13" spans="1:10" x14ac:dyDescent="0.25">
      <c r="A13" s="25" t="s">
        <v>58</v>
      </c>
      <c r="B13" s="97">
        <v>0</v>
      </c>
      <c r="C13" s="86">
        <v>0</v>
      </c>
      <c r="D13" s="86">
        <v>0</v>
      </c>
      <c r="E13" s="86">
        <v>0</v>
      </c>
      <c r="F13" s="86">
        <v>0</v>
      </c>
    </row>
    <row r="14" spans="1:10" x14ac:dyDescent="0.25">
      <c r="A14" s="12" t="s">
        <v>59</v>
      </c>
      <c r="B14" s="96">
        <v>0</v>
      </c>
      <c r="C14" s="87">
        <v>0</v>
      </c>
      <c r="D14" s="87">
        <v>0</v>
      </c>
      <c r="E14" s="87">
        <v>0</v>
      </c>
      <c r="F14" s="88">
        <v>0</v>
      </c>
    </row>
    <row r="15" spans="1:10" x14ac:dyDescent="0.25">
      <c r="A15" s="25" t="s">
        <v>60</v>
      </c>
      <c r="B15" s="97">
        <v>0</v>
      </c>
      <c r="C15" s="86">
        <v>0</v>
      </c>
      <c r="D15" s="86">
        <v>0</v>
      </c>
      <c r="E15" s="86">
        <v>0</v>
      </c>
      <c r="F15" s="98">
        <v>0</v>
      </c>
    </row>
    <row r="16" spans="1:10" x14ac:dyDescent="0.25">
      <c r="A16" s="12" t="s">
        <v>61</v>
      </c>
      <c r="B16" s="96">
        <v>0</v>
      </c>
      <c r="C16" s="87">
        <v>0</v>
      </c>
      <c r="D16" s="87">
        <v>0</v>
      </c>
      <c r="E16" s="87">
        <v>0</v>
      </c>
      <c r="F16" s="88">
        <v>0</v>
      </c>
    </row>
    <row r="17" spans="3:3" x14ac:dyDescent="0.25">
      <c r="C17" s="108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view="pageBreakPreview" zoomScale="60" zoomScaleNormal="100"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8.85546875" customWidth="1"/>
    <col min="4" max="4" width="40.28515625" customWidth="1"/>
    <col min="5" max="5" width="37" customWidth="1"/>
    <col min="6" max="6" width="26" customWidth="1"/>
    <col min="7" max="7" width="36" customWidth="1"/>
    <col min="8" max="8" width="43.5703125" customWidth="1"/>
    <col min="9" max="9" width="49.7109375" customWidth="1"/>
  </cols>
  <sheetData>
    <row r="1" spans="1:9" ht="42" customHeight="1" x14ac:dyDescent="0.25">
      <c r="A1" s="136" t="s">
        <v>120</v>
      </c>
      <c r="B1" s="136"/>
      <c r="C1" s="136"/>
      <c r="D1" s="136"/>
      <c r="E1" s="136"/>
      <c r="F1" s="136"/>
      <c r="G1" s="136"/>
      <c r="H1" s="136"/>
      <c r="I1" s="13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6" t="s">
        <v>23</v>
      </c>
      <c r="B3" s="137"/>
      <c r="C3" s="137"/>
      <c r="D3" s="137"/>
      <c r="E3" s="137"/>
      <c r="F3" s="137"/>
      <c r="G3" s="137"/>
      <c r="H3" s="137"/>
      <c r="I3" s="13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68" t="s">
        <v>25</v>
      </c>
      <c r="B5" s="169"/>
      <c r="C5" s="170"/>
      <c r="D5" s="19" t="s">
        <v>26</v>
      </c>
      <c r="E5" s="19" t="s">
        <v>117</v>
      </c>
      <c r="F5" s="20" t="s">
        <v>118</v>
      </c>
      <c r="G5" s="20" t="s">
        <v>121</v>
      </c>
      <c r="H5" s="20" t="s">
        <v>78</v>
      </c>
      <c r="I5" s="20" t="s">
        <v>122</v>
      </c>
    </row>
    <row r="6" spans="1:9" x14ac:dyDescent="0.25">
      <c r="A6" s="159" t="s">
        <v>30</v>
      </c>
      <c r="B6" s="160"/>
      <c r="C6" s="161"/>
      <c r="D6" s="28" t="s">
        <v>31</v>
      </c>
      <c r="E6" s="65" t="s">
        <v>98</v>
      </c>
      <c r="F6" s="65" t="s">
        <v>98</v>
      </c>
      <c r="G6" s="65" t="s">
        <v>98</v>
      </c>
      <c r="H6" s="74" t="s">
        <v>98</v>
      </c>
      <c r="I6" s="74" t="s">
        <v>98</v>
      </c>
    </row>
    <row r="7" spans="1:9" x14ac:dyDescent="0.25">
      <c r="A7" s="159" t="s">
        <v>32</v>
      </c>
      <c r="B7" s="160"/>
      <c r="C7" s="161"/>
      <c r="D7" s="28" t="s">
        <v>33</v>
      </c>
      <c r="E7" s="53" t="s">
        <v>101</v>
      </c>
      <c r="F7" s="53" t="s">
        <v>101</v>
      </c>
      <c r="G7" s="53" t="s">
        <v>101</v>
      </c>
      <c r="H7" s="75" t="s">
        <v>101</v>
      </c>
      <c r="I7" s="75" t="s">
        <v>101</v>
      </c>
    </row>
    <row r="8" spans="1:9" x14ac:dyDescent="0.25">
      <c r="A8" s="162" t="s">
        <v>34</v>
      </c>
      <c r="B8" s="163"/>
      <c r="C8" s="164"/>
      <c r="D8" s="35" t="s">
        <v>35</v>
      </c>
      <c r="E8" s="72" t="s">
        <v>99</v>
      </c>
      <c r="F8" s="72" t="s">
        <v>99</v>
      </c>
      <c r="G8" s="72" t="s">
        <v>99</v>
      </c>
      <c r="H8" s="67" t="s">
        <v>99</v>
      </c>
      <c r="I8" s="67" t="s">
        <v>99</v>
      </c>
    </row>
    <row r="9" spans="1:9" x14ac:dyDescent="0.25">
      <c r="A9" s="165">
        <v>3</v>
      </c>
      <c r="B9" s="166"/>
      <c r="C9" s="167"/>
      <c r="D9" s="27" t="s">
        <v>10</v>
      </c>
      <c r="E9" s="73">
        <f>E10+E11</f>
        <v>13917.18</v>
      </c>
      <c r="F9" s="73">
        <f>F10+F11</f>
        <v>29340</v>
      </c>
      <c r="G9" s="73">
        <f>SUM(G10:G11)</f>
        <v>17638</v>
      </c>
      <c r="H9" s="73">
        <f>SUM(H10:H11)</f>
        <v>17638</v>
      </c>
      <c r="I9" s="9">
        <f>SUM(I10:I11)</f>
        <v>17638</v>
      </c>
    </row>
    <row r="10" spans="1:9" x14ac:dyDescent="0.25">
      <c r="A10" s="156">
        <v>31</v>
      </c>
      <c r="B10" s="157"/>
      <c r="C10" s="158"/>
      <c r="D10" s="27" t="s">
        <v>11</v>
      </c>
      <c r="E10" s="73">
        <v>13646.43</v>
      </c>
      <c r="F10" s="73">
        <v>29027</v>
      </c>
      <c r="G10" s="73">
        <v>17474</v>
      </c>
      <c r="H10" s="73">
        <v>17474</v>
      </c>
      <c r="I10" s="9">
        <v>17474</v>
      </c>
    </row>
    <row r="11" spans="1:9" x14ac:dyDescent="0.25">
      <c r="A11" s="156">
        <v>32</v>
      </c>
      <c r="B11" s="157"/>
      <c r="C11" s="158"/>
      <c r="D11" s="27" t="s">
        <v>27</v>
      </c>
      <c r="E11" s="73">
        <v>270.75</v>
      </c>
      <c r="F11" s="73">
        <v>313</v>
      </c>
      <c r="G11" s="73">
        <v>164</v>
      </c>
      <c r="H11" s="73">
        <v>164</v>
      </c>
      <c r="I11" s="9">
        <v>164</v>
      </c>
    </row>
    <row r="12" spans="1:9" x14ac:dyDescent="0.25">
      <c r="A12" s="60"/>
      <c r="B12" s="61"/>
      <c r="C12" s="62"/>
      <c r="D12" s="59"/>
      <c r="E12" s="8"/>
      <c r="F12" s="73"/>
      <c r="G12" s="73"/>
      <c r="H12" s="9"/>
      <c r="I12" s="9"/>
    </row>
    <row r="13" spans="1:9" s="66" customFormat="1" ht="15" customHeight="1" x14ac:dyDescent="0.25">
      <c r="A13" s="159" t="s">
        <v>30</v>
      </c>
      <c r="B13" s="160"/>
      <c r="C13" s="161"/>
      <c r="D13" s="57" t="s">
        <v>31</v>
      </c>
      <c r="E13" s="65" t="s">
        <v>98</v>
      </c>
      <c r="F13" s="65" t="s">
        <v>98</v>
      </c>
      <c r="G13" s="65" t="s">
        <v>98</v>
      </c>
      <c r="H13" s="74" t="s">
        <v>98</v>
      </c>
      <c r="I13" s="81" t="s">
        <v>98</v>
      </c>
    </row>
    <row r="14" spans="1:9" s="66" customFormat="1" ht="15" customHeight="1" x14ac:dyDescent="0.25">
      <c r="A14" s="159" t="s">
        <v>32</v>
      </c>
      <c r="B14" s="160"/>
      <c r="C14" s="161"/>
      <c r="D14" s="57" t="s">
        <v>33</v>
      </c>
      <c r="E14" s="53" t="s">
        <v>79</v>
      </c>
      <c r="F14" s="53" t="s">
        <v>79</v>
      </c>
      <c r="G14" s="53" t="s">
        <v>79</v>
      </c>
      <c r="H14" s="75" t="s">
        <v>79</v>
      </c>
      <c r="I14" s="80" t="s">
        <v>79</v>
      </c>
    </row>
    <row r="15" spans="1:9" s="66" customFormat="1" x14ac:dyDescent="0.25">
      <c r="A15" s="162" t="s">
        <v>34</v>
      </c>
      <c r="B15" s="163"/>
      <c r="C15" s="164"/>
      <c r="D15" s="58" t="s">
        <v>35</v>
      </c>
      <c r="E15" s="72" t="s">
        <v>100</v>
      </c>
      <c r="F15" s="121" t="s">
        <v>100</v>
      </c>
      <c r="G15" s="121" t="s">
        <v>135</v>
      </c>
      <c r="H15" s="121" t="s">
        <v>135</v>
      </c>
      <c r="I15" s="124" t="s">
        <v>135</v>
      </c>
    </row>
    <row r="16" spans="1:9" s="66" customFormat="1" x14ac:dyDescent="0.25">
      <c r="A16" s="165">
        <v>3</v>
      </c>
      <c r="B16" s="166"/>
      <c r="C16" s="167"/>
      <c r="D16" s="59" t="s">
        <v>10</v>
      </c>
      <c r="E16" s="73">
        <f>E17+E18</f>
        <v>22607.890000000003</v>
      </c>
      <c r="F16" s="73">
        <f>F17+F18</f>
        <v>24564</v>
      </c>
      <c r="G16" s="73">
        <f>G17+G18</f>
        <v>14766</v>
      </c>
      <c r="H16" s="73">
        <f>H17+H18</f>
        <v>14766</v>
      </c>
      <c r="I16" s="9">
        <f>I17+I18</f>
        <v>14766</v>
      </c>
    </row>
    <row r="17" spans="1:9" s="66" customFormat="1" x14ac:dyDescent="0.25">
      <c r="A17" s="156">
        <v>31</v>
      </c>
      <c r="B17" s="157"/>
      <c r="C17" s="158"/>
      <c r="D17" s="59" t="s">
        <v>11</v>
      </c>
      <c r="E17" s="8">
        <v>21853.15</v>
      </c>
      <c r="F17" s="73">
        <v>24301</v>
      </c>
      <c r="G17" s="73">
        <v>14629</v>
      </c>
      <c r="H17" s="73">
        <v>14629</v>
      </c>
      <c r="I17" s="9">
        <v>14629</v>
      </c>
    </row>
    <row r="18" spans="1:9" s="66" customFormat="1" x14ac:dyDescent="0.25">
      <c r="A18" s="156">
        <v>32</v>
      </c>
      <c r="B18" s="157"/>
      <c r="C18" s="158"/>
      <c r="D18" s="59" t="s">
        <v>27</v>
      </c>
      <c r="E18" s="8">
        <v>754.74</v>
      </c>
      <c r="F18" s="73">
        <v>263</v>
      </c>
      <c r="G18" s="73">
        <v>137</v>
      </c>
      <c r="H18" s="73">
        <v>137</v>
      </c>
      <c r="I18" s="9">
        <v>137</v>
      </c>
    </row>
    <row r="19" spans="1:9" s="66" customFormat="1" x14ac:dyDescent="0.25">
      <c r="A19" s="100"/>
      <c r="B19" s="101"/>
      <c r="C19" s="102"/>
      <c r="D19" s="99"/>
      <c r="E19" s="8"/>
      <c r="F19" s="73"/>
      <c r="G19" s="73"/>
      <c r="H19" s="9"/>
      <c r="I19" s="9"/>
    </row>
    <row r="20" spans="1:9" s="66" customFormat="1" ht="15" customHeight="1" x14ac:dyDescent="0.25">
      <c r="A20" s="159" t="s">
        <v>30</v>
      </c>
      <c r="B20" s="160"/>
      <c r="C20" s="161"/>
      <c r="D20" s="103" t="s">
        <v>31</v>
      </c>
      <c r="E20" s="65" t="s">
        <v>98</v>
      </c>
      <c r="F20" s="65" t="s">
        <v>98</v>
      </c>
      <c r="G20" s="65" t="s">
        <v>98</v>
      </c>
      <c r="H20" s="65" t="s">
        <v>98</v>
      </c>
      <c r="I20" s="82" t="s">
        <v>98</v>
      </c>
    </row>
    <row r="21" spans="1:9" s="66" customFormat="1" ht="15" customHeight="1" x14ac:dyDescent="0.25">
      <c r="A21" s="159" t="s">
        <v>32</v>
      </c>
      <c r="B21" s="160"/>
      <c r="C21" s="161"/>
      <c r="D21" s="103" t="s">
        <v>33</v>
      </c>
      <c r="E21" s="53" t="s">
        <v>101</v>
      </c>
      <c r="F21" s="53" t="s">
        <v>101</v>
      </c>
      <c r="G21" s="53" t="s">
        <v>101</v>
      </c>
      <c r="H21" s="53" t="s">
        <v>101</v>
      </c>
      <c r="I21" s="125" t="s">
        <v>101</v>
      </c>
    </row>
    <row r="22" spans="1:9" s="66" customFormat="1" ht="15" customHeight="1" x14ac:dyDescent="0.25">
      <c r="A22" s="162" t="s">
        <v>34</v>
      </c>
      <c r="B22" s="163"/>
      <c r="C22" s="164"/>
      <c r="D22" s="104" t="s">
        <v>35</v>
      </c>
      <c r="E22" s="109" t="s">
        <v>131</v>
      </c>
      <c r="F22" s="109" t="s">
        <v>131</v>
      </c>
      <c r="G22" s="109" t="s">
        <v>136</v>
      </c>
      <c r="H22" s="109" t="s">
        <v>136</v>
      </c>
      <c r="I22" s="126" t="s">
        <v>136</v>
      </c>
    </row>
    <row r="23" spans="1:9" s="66" customFormat="1" x14ac:dyDescent="0.25">
      <c r="A23" s="165">
        <v>3</v>
      </c>
      <c r="B23" s="166"/>
      <c r="C23" s="167"/>
      <c r="D23" s="99" t="s">
        <v>10</v>
      </c>
      <c r="E23" s="8">
        <f>E24+E25</f>
        <v>7400</v>
      </c>
      <c r="F23" s="8">
        <f t="shared" ref="F23:I23" si="0">F24+F25</f>
        <v>0</v>
      </c>
      <c r="G23" s="8">
        <f t="shared" si="0"/>
        <v>9000</v>
      </c>
      <c r="H23" s="8">
        <f t="shared" si="0"/>
        <v>9000</v>
      </c>
      <c r="I23" s="8">
        <f t="shared" si="0"/>
        <v>0</v>
      </c>
    </row>
    <row r="24" spans="1:9" s="66" customFormat="1" x14ac:dyDescent="0.25">
      <c r="A24" s="156">
        <v>31</v>
      </c>
      <c r="B24" s="157"/>
      <c r="C24" s="158"/>
      <c r="D24" s="99" t="s">
        <v>11</v>
      </c>
      <c r="E24" s="8">
        <v>7000</v>
      </c>
      <c r="F24" s="73">
        <v>0</v>
      </c>
      <c r="G24" s="73">
        <v>9000</v>
      </c>
      <c r="H24" s="73">
        <v>9000</v>
      </c>
      <c r="I24" s="9">
        <v>0</v>
      </c>
    </row>
    <row r="25" spans="1:9" s="66" customFormat="1" x14ac:dyDescent="0.25">
      <c r="A25" s="156">
        <v>32</v>
      </c>
      <c r="B25" s="157"/>
      <c r="C25" s="158"/>
      <c r="D25" s="99" t="s">
        <v>27</v>
      </c>
      <c r="E25" s="8">
        <v>400</v>
      </c>
      <c r="F25" s="73">
        <v>0</v>
      </c>
      <c r="G25" s="73">
        <v>0</v>
      </c>
      <c r="H25" s="73">
        <v>0</v>
      </c>
      <c r="I25" s="9">
        <v>0</v>
      </c>
    </row>
    <row r="26" spans="1:9" s="66" customFormat="1" x14ac:dyDescent="0.25">
      <c r="A26" s="100"/>
      <c r="B26" s="101"/>
      <c r="C26" s="102"/>
      <c r="D26" s="99"/>
      <c r="E26" s="8"/>
      <c r="F26" s="73"/>
      <c r="G26" s="73"/>
      <c r="H26" s="9"/>
      <c r="I26" s="9"/>
    </row>
    <row r="27" spans="1:9" ht="15" customHeight="1" x14ac:dyDescent="0.25">
      <c r="A27" s="60"/>
      <c r="B27" s="61"/>
      <c r="C27" s="62"/>
      <c r="D27" s="59"/>
      <c r="E27" s="8"/>
      <c r="F27" s="73"/>
      <c r="G27" s="73"/>
      <c r="H27" s="9"/>
      <c r="I27" s="9"/>
    </row>
    <row r="28" spans="1:9" ht="15" customHeight="1" x14ac:dyDescent="0.25">
      <c r="A28" s="159" t="s">
        <v>30</v>
      </c>
      <c r="B28" s="160"/>
      <c r="C28" s="161"/>
      <c r="D28" s="57" t="s">
        <v>31</v>
      </c>
      <c r="E28" s="64" t="s">
        <v>102</v>
      </c>
      <c r="F28" s="64" t="s">
        <v>102</v>
      </c>
      <c r="G28" s="82" t="s">
        <v>102</v>
      </c>
      <c r="H28" s="82" t="s">
        <v>102</v>
      </c>
      <c r="I28" s="82" t="s">
        <v>102</v>
      </c>
    </row>
    <row r="29" spans="1:9" x14ac:dyDescent="0.25">
      <c r="A29" s="159" t="s">
        <v>32</v>
      </c>
      <c r="B29" s="160"/>
      <c r="C29" s="161"/>
      <c r="D29" s="57" t="s">
        <v>33</v>
      </c>
      <c r="E29" s="64" t="s">
        <v>92</v>
      </c>
      <c r="F29" s="64" t="s">
        <v>92</v>
      </c>
      <c r="G29" s="64" t="s">
        <v>92</v>
      </c>
      <c r="H29" s="76" t="s">
        <v>92</v>
      </c>
      <c r="I29" s="80" t="s">
        <v>92</v>
      </c>
    </row>
    <row r="30" spans="1:9" x14ac:dyDescent="0.25">
      <c r="A30" s="162" t="s">
        <v>34</v>
      </c>
      <c r="B30" s="163"/>
      <c r="C30" s="164"/>
      <c r="D30" s="58" t="s">
        <v>35</v>
      </c>
      <c r="E30" s="72" t="s">
        <v>103</v>
      </c>
      <c r="F30" s="72" t="s">
        <v>103</v>
      </c>
      <c r="G30" s="72" t="s">
        <v>103</v>
      </c>
      <c r="H30" s="67" t="s">
        <v>103</v>
      </c>
      <c r="I30" s="67" t="s">
        <v>103</v>
      </c>
    </row>
    <row r="31" spans="1:9" x14ac:dyDescent="0.25">
      <c r="A31" s="165">
        <v>3</v>
      </c>
      <c r="B31" s="166"/>
      <c r="C31" s="167"/>
      <c r="D31" s="59" t="s">
        <v>10</v>
      </c>
      <c r="E31" s="73">
        <f>E32+E33+E34</f>
        <v>95450</v>
      </c>
      <c r="F31" s="73">
        <f>F32+F33+F34</f>
        <v>95450</v>
      </c>
      <c r="G31" s="73">
        <f t="shared" ref="G31:I31" si="1">G32+G33+G34</f>
        <v>98000</v>
      </c>
      <c r="H31" s="73">
        <f t="shared" si="1"/>
        <v>98000</v>
      </c>
      <c r="I31" s="9">
        <f t="shared" si="1"/>
        <v>98000</v>
      </c>
    </row>
    <row r="32" spans="1:9" x14ac:dyDescent="0.25">
      <c r="A32" s="156">
        <v>31</v>
      </c>
      <c r="B32" s="157"/>
      <c r="C32" s="158"/>
      <c r="D32" s="59" t="s">
        <v>11</v>
      </c>
      <c r="E32" s="8">
        <v>0</v>
      </c>
      <c r="F32" s="73">
        <v>0</v>
      </c>
      <c r="G32" s="73">
        <v>0</v>
      </c>
      <c r="H32" s="73">
        <v>0</v>
      </c>
      <c r="I32" s="9">
        <v>0</v>
      </c>
    </row>
    <row r="33" spans="1:9" x14ac:dyDescent="0.25">
      <c r="A33" s="156">
        <v>32</v>
      </c>
      <c r="B33" s="157"/>
      <c r="C33" s="158"/>
      <c r="D33" s="59" t="s">
        <v>27</v>
      </c>
      <c r="E33" s="8">
        <v>94727.16</v>
      </c>
      <c r="F33" s="73">
        <v>95019</v>
      </c>
      <c r="G33" s="73">
        <v>97000</v>
      </c>
      <c r="H33" s="73">
        <v>97000</v>
      </c>
      <c r="I33" s="9">
        <v>97000</v>
      </c>
    </row>
    <row r="34" spans="1:9" x14ac:dyDescent="0.25">
      <c r="A34" s="70">
        <v>34</v>
      </c>
      <c r="B34" s="69"/>
      <c r="C34" s="62"/>
      <c r="D34" s="59" t="s">
        <v>114</v>
      </c>
      <c r="E34" s="8">
        <v>722.84</v>
      </c>
      <c r="F34" s="73">
        <v>431</v>
      </c>
      <c r="G34" s="73">
        <v>1000</v>
      </c>
      <c r="H34" s="73">
        <v>1000</v>
      </c>
      <c r="I34" s="9">
        <v>1000</v>
      </c>
    </row>
    <row r="35" spans="1:9" x14ac:dyDescent="0.25">
      <c r="A35" s="60"/>
      <c r="B35" s="61"/>
      <c r="C35" s="62"/>
      <c r="D35" s="59"/>
      <c r="E35" s="8"/>
      <c r="F35" s="73"/>
      <c r="G35" s="73"/>
      <c r="H35" s="9"/>
      <c r="I35" s="9"/>
    </row>
    <row r="36" spans="1:9" x14ac:dyDescent="0.25">
      <c r="A36" s="60"/>
      <c r="B36" s="61"/>
      <c r="C36" s="62"/>
      <c r="D36" s="59"/>
      <c r="E36" s="8"/>
      <c r="F36" s="73"/>
      <c r="G36" s="73"/>
      <c r="H36" s="9"/>
      <c r="I36" s="9"/>
    </row>
    <row r="37" spans="1:9" ht="30" x14ac:dyDescent="0.25">
      <c r="A37" s="159" t="s">
        <v>30</v>
      </c>
      <c r="B37" s="160"/>
      <c r="C37" s="161"/>
      <c r="D37" s="57" t="s">
        <v>31</v>
      </c>
      <c r="E37" s="64" t="s">
        <v>102</v>
      </c>
      <c r="F37" s="64" t="s">
        <v>102</v>
      </c>
      <c r="G37" s="82" t="s">
        <v>102</v>
      </c>
      <c r="H37" s="82" t="s">
        <v>102</v>
      </c>
      <c r="I37" s="82" t="s">
        <v>102</v>
      </c>
    </row>
    <row r="38" spans="1:9" x14ac:dyDescent="0.25">
      <c r="A38" s="159" t="s">
        <v>32</v>
      </c>
      <c r="B38" s="160"/>
      <c r="C38" s="161"/>
      <c r="D38" s="57" t="s">
        <v>33</v>
      </c>
      <c r="E38" s="64" t="s">
        <v>92</v>
      </c>
      <c r="F38" s="64" t="s">
        <v>92</v>
      </c>
      <c r="G38" s="64" t="s">
        <v>92</v>
      </c>
      <c r="H38" s="76" t="s">
        <v>92</v>
      </c>
      <c r="I38" s="80" t="s">
        <v>92</v>
      </c>
    </row>
    <row r="39" spans="1:9" x14ac:dyDescent="0.25">
      <c r="A39" s="162" t="s">
        <v>34</v>
      </c>
      <c r="B39" s="163"/>
      <c r="C39" s="164"/>
      <c r="D39" s="58" t="s">
        <v>35</v>
      </c>
      <c r="E39" s="72" t="s">
        <v>104</v>
      </c>
      <c r="F39" s="121" t="s">
        <v>104</v>
      </c>
      <c r="G39" s="121" t="s">
        <v>137</v>
      </c>
      <c r="H39" s="121" t="s">
        <v>137</v>
      </c>
      <c r="I39" s="124" t="s">
        <v>137</v>
      </c>
    </row>
    <row r="40" spans="1:9" x14ac:dyDescent="0.25">
      <c r="A40" s="165">
        <v>3</v>
      </c>
      <c r="B40" s="166"/>
      <c r="C40" s="167"/>
      <c r="D40" s="59" t="s">
        <v>10</v>
      </c>
      <c r="E40" s="8">
        <f>E41+E42+E43+E44</f>
        <v>2137139.34</v>
      </c>
      <c r="F40" s="8">
        <f>F41+F42+F43+F44</f>
        <v>2356900</v>
      </c>
      <c r="G40" s="8">
        <f>G41+G42+G43+G44</f>
        <v>2655000</v>
      </c>
      <c r="H40" s="8">
        <f>H41+H42+H43+H44</f>
        <v>2655000</v>
      </c>
      <c r="I40" s="8">
        <f>I41+I42+I43+I44</f>
        <v>2655000</v>
      </c>
    </row>
    <row r="41" spans="1:9" x14ac:dyDescent="0.25">
      <c r="A41" s="156">
        <v>31</v>
      </c>
      <c r="B41" s="157"/>
      <c r="C41" s="158"/>
      <c r="D41" s="59" t="s">
        <v>11</v>
      </c>
      <c r="E41" s="8">
        <v>2118293.83</v>
      </c>
      <c r="F41" s="73">
        <v>2345000</v>
      </c>
      <c r="G41" s="73">
        <v>2640000</v>
      </c>
      <c r="H41" s="73">
        <v>2640000</v>
      </c>
      <c r="I41" s="9">
        <v>2640000</v>
      </c>
    </row>
    <row r="42" spans="1:9" x14ac:dyDescent="0.25">
      <c r="A42" s="156">
        <v>32</v>
      </c>
      <c r="B42" s="157"/>
      <c r="C42" s="158"/>
      <c r="D42" s="59" t="s">
        <v>27</v>
      </c>
      <c r="E42" s="8">
        <v>16231.65</v>
      </c>
      <c r="F42" s="73">
        <v>11900</v>
      </c>
      <c r="G42" s="73">
        <v>15000</v>
      </c>
      <c r="H42" s="73">
        <v>15000</v>
      </c>
      <c r="I42" s="9">
        <v>15000</v>
      </c>
    </row>
    <row r="43" spans="1:9" ht="25.5" x14ac:dyDescent="0.25">
      <c r="A43" s="156">
        <v>36</v>
      </c>
      <c r="B43" s="157"/>
      <c r="C43" s="158">
        <v>36</v>
      </c>
      <c r="D43" s="59" t="s">
        <v>128</v>
      </c>
      <c r="E43" s="8">
        <v>1197.26</v>
      </c>
      <c r="F43" s="73">
        <v>0</v>
      </c>
      <c r="G43" s="73">
        <v>0</v>
      </c>
      <c r="H43" s="73">
        <v>0</v>
      </c>
      <c r="I43" s="9">
        <v>0</v>
      </c>
    </row>
    <row r="44" spans="1:9" ht="25.5" x14ac:dyDescent="0.25">
      <c r="A44" s="60">
        <v>42</v>
      </c>
      <c r="B44" s="61"/>
      <c r="C44" s="62"/>
      <c r="D44" s="59" t="s">
        <v>129</v>
      </c>
      <c r="E44" s="8">
        <v>1416.6</v>
      </c>
      <c r="F44" s="73">
        <v>0</v>
      </c>
      <c r="G44" s="73">
        <v>0</v>
      </c>
      <c r="H44" s="73">
        <v>0</v>
      </c>
      <c r="I44" s="9">
        <v>0</v>
      </c>
    </row>
    <row r="45" spans="1:9" x14ac:dyDescent="0.25">
      <c r="A45" s="60"/>
      <c r="B45" s="61"/>
      <c r="C45" s="62"/>
      <c r="D45" s="59"/>
      <c r="E45" s="8"/>
      <c r="F45" s="73"/>
      <c r="G45" s="73"/>
      <c r="H45" s="9"/>
      <c r="I45" s="9"/>
    </row>
    <row r="46" spans="1:9" ht="30" x14ac:dyDescent="0.25">
      <c r="A46" s="159" t="s">
        <v>30</v>
      </c>
      <c r="B46" s="160"/>
      <c r="C46" s="161"/>
      <c r="D46" s="57" t="s">
        <v>31</v>
      </c>
      <c r="E46" s="64" t="s">
        <v>102</v>
      </c>
      <c r="F46" s="64" t="s">
        <v>102</v>
      </c>
      <c r="G46" s="82" t="s">
        <v>102</v>
      </c>
      <c r="H46" s="82" t="s">
        <v>102</v>
      </c>
      <c r="I46" s="82" t="s">
        <v>102</v>
      </c>
    </row>
    <row r="47" spans="1:9" x14ac:dyDescent="0.25">
      <c r="A47" s="159" t="s">
        <v>32</v>
      </c>
      <c r="B47" s="160"/>
      <c r="C47" s="161"/>
      <c r="D47" s="57" t="s">
        <v>33</v>
      </c>
      <c r="E47" s="64" t="s">
        <v>93</v>
      </c>
      <c r="F47" s="64" t="s">
        <v>93</v>
      </c>
      <c r="G47" s="64" t="s">
        <v>93</v>
      </c>
      <c r="H47" s="76" t="s">
        <v>93</v>
      </c>
      <c r="I47" s="80" t="s">
        <v>93</v>
      </c>
    </row>
    <row r="48" spans="1:9" x14ac:dyDescent="0.25">
      <c r="A48" s="162" t="s">
        <v>34</v>
      </c>
      <c r="B48" s="163"/>
      <c r="C48" s="164"/>
      <c r="D48" s="58" t="s">
        <v>35</v>
      </c>
      <c r="E48" s="72" t="s">
        <v>103</v>
      </c>
      <c r="F48" s="72" t="s">
        <v>103</v>
      </c>
      <c r="G48" s="72" t="s">
        <v>103</v>
      </c>
      <c r="H48" s="67" t="s">
        <v>103</v>
      </c>
      <c r="I48" s="67" t="s">
        <v>103</v>
      </c>
    </row>
    <row r="49" spans="1:9" x14ac:dyDescent="0.25">
      <c r="A49" s="165">
        <v>3</v>
      </c>
      <c r="B49" s="166"/>
      <c r="C49" s="167"/>
      <c r="D49" s="59" t="s">
        <v>10</v>
      </c>
      <c r="E49" s="8">
        <f>SUM(E50:E52)</f>
        <v>15580</v>
      </c>
      <c r="F49" s="8">
        <f>SUM(F50:F52)</f>
        <v>17000</v>
      </c>
      <c r="G49" s="8">
        <f>SUM(G50:G52)</f>
        <v>18500</v>
      </c>
      <c r="H49" s="8">
        <f>SUM(H50:H52)</f>
        <v>18500</v>
      </c>
      <c r="I49" s="8">
        <f>SUM(I50:I52)</f>
        <v>18500</v>
      </c>
    </row>
    <row r="50" spans="1:9" x14ac:dyDescent="0.25">
      <c r="A50" s="156">
        <v>31</v>
      </c>
      <c r="B50" s="157"/>
      <c r="C50" s="158"/>
      <c r="D50" s="59" t="s">
        <v>11</v>
      </c>
      <c r="E50" s="8">
        <v>0</v>
      </c>
      <c r="F50" s="73">
        <v>0</v>
      </c>
      <c r="G50" s="73">
        <v>0</v>
      </c>
      <c r="H50" s="9">
        <v>0</v>
      </c>
      <c r="I50" s="9">
        <v>0</v>
      </c>
    </row>
    <row r="51" spans="1:9" x14ac:dyDescent="0.25">
      <c r="A51" s="156">
        <v>32</v>
      </c>
      <c r="B51" s="157"/>
      <c r="C51" s="158"/>
      <c r="D51" s="59" t="s">
        <v>27</v>
      </c>
      <c r="E51" s="8">
        <v>14800</v>
      </c>
      <c r="F51" s="73">
        <v>17000</v>
      </c>
      <c r="G51" s="73">
        <v>9500</v>
      </c>
      <c r="H51" s="73">
        <v>9500</v>
      </c>
      <c r="I51" s="9">
        <v>9500</v>
      </c>
    </row>
    <row r="52" spans="1:9" x14ac:dyDescent="0.25">
      <c r="A52" s="60">
        <v>33</v>
      </c>
      <c r="B52" s="61"/>
      <c r="C52" s="62"/>
      <c r="D52" s="99" t="s">
        <v>130</v>
      </c>
      <c r="E52" s="8">
        <v>780</v>
      </c>
      <c r="F52" s="73">
        <v>0</v>
      </c>
      <c r="G52" s="73">
        <v>9000</v>
      </c>
      <c r="H52" s="73">
        <v>9000</v>
      </c>
      <c r="I52" s="9">
        <v>9000</v>
      </c>
    </row>
    <row r="53" spans="1:9" x14ac:dyDescent="0.25">
      <c r="A53" s="110"/>
      <c r="B53" s="111"/>
      <c r="C53" s="112"/>
      <c r="D53" s="113"/>
      <c r="E53" s="8"/>
      <c r="F53" s="73"/>
      <c r="G53" s="73"/>
      <c r="H53" s="73"/>
      <c r="I53" s="9"/>
    </row>
    <row r="54" spans="1:9" ht="30" x14ac:dyDescent="0.25">
      <c r="A54" s="159" t="s">
        <v>30</v>
      </c>
      <c r="B54" s="160"/>
      <c r="C54" s="161"/>
      <c r="D54" s="114" t="s">
        <v>31</v>
      </c>
      <c r="E54" s="80" t="s">
        <v>102</v>
      </c>
      <c r="F54" s="80" t="s">
        <v>102</v>
      </c>
      <c r="G54" s="82" t="s">
        <v>102</v>
      </c>
      <c r="H54" s="82" t="s">
        <v>102</v>
      </c>
      <c r="I54" s="82" t="s">
        <v>102</v>
      </c>
    </row>
    <row r="55" spans="1:9" x14ac:dyDescent="0.25">
      <c r="A55" s="159" t="s">
        <v>36</v>
      </c>
      <c r="B55" s="160"/>
      <c r="C55" s="161"/>
      <c r="D55" s="114" t="s">
        <v>37</v>
      </c>
      <c r="E55" s="64" t="s">
        <v>116</v>
      </c>
      <c r="F55" s="64" t="s">
        <v>116</v>
      </c>
      <c r="G55" s="64" t="s">
        <v>116</v>
      </c>
      <c r="H55" s="64" t="s">
        <v>116</v>
      </c>
      <c r="I55" s="80" t="s">
        <v>116</v>
      </c>
    </row>
    <row r="56" spans="1:9" x14ac:dyDescent="0.25">
      <c r="A56" s="162" t="s">
        <v>34</v>
      </c>
      <c r="B56" s="163"/>
      <c r="C56" s="164"/>
      <c r="D56" s="115" t="s">
        <v>35</v>
      </c>
      <c r="E56" s="72" t="s">
        <v>103</v>
      </c>
      <c r="F56" s="72" t="s">
        <v>103</v>
      </c>
      <c r="G56" s="72" t="s">
        <v>103</v>
      </c>
      <c r="H56" s="72" t="s">
        <v>103</v>
      </c>
      <c r="I56" s="67" t="s">
        <v>103</v>
      </c>
    </row>
    <row r="57" spans="1:9" x14ac:dyDescent="0.25">
      <c r="A57" s="165">
        <v>3</v>
      </c>
      <c r="B57" s="166"/>
      <c r="C57" s="167"/>
      <c r="D57" s="113" t="s">
        <v>10</v>
      </c>
      <c r="E57" s="8">
        <f>E58</f>
        <v>0</v>
      </c>
      <c r="F57" s="8">
        <f>F58</f>
        <v>0</v>
      </c>
      <c r="G57" s="8">
        <f>G58</f>
        <v>0</v>
      </c>
      <c r="H57" s="8">
        <f>H58</f>
        <v>0</v>
      </c>
      <c r="I57" s="8">
        <f>I58</f>
        <v>0</v>
      </c>
    </row>
    <row r="58" spans="1:9" x14ac:dyDescent="0.25">
      <c r="A58" s="156">
        <v>32</v>
      </c>
      <c r="B58" s="157"/>
      <c r="C58" s="158"/>
      <c r="D58" s="113" t="s">
        <v>27</v>
      </c>
      <c r="E58" s="8">
        <v>0</v>
      </c>
      <c r="F58" s="73">
        <v>0</v>
      </c>
      <c r="G58" s="73">
        <v>0</v>
      </c>
      <c r="H58" s="9">
        <v>0</v>
      </c>
      <c r="I58" s="9">
        <v>0</v>
      </c>
    </row>
    <row r="59" spans="1:9" x14ac:dyDescent="0.25">
      <c r="A59" s="162" t="s">
        <v>34</v>
      </c>
      <c r="B59" s="163"/>
      <c r="C59" s="164"/>
      <c r="D59" s="115" t="s">
        <v>35</v>
      </c>
      <c r="E59" s="78" t="s">
        <v>103</v>
      </c>
      <c r="F59" s="78" t="s">
        <v>103</v>
      </c>
      <c r="G59" s="78" t="s">
        <v>103</v>
      </c>
      <c r="H59" s="78" t="s">
        <v>103</v>
      </c>
      <c r="I59" s="79" t="s">
        <v>103</v>
      </c>
    </row>
    <row r="60" spans="1:9" x14ac:dyDescent="0.25">
      <c r="A60" s="165">
        <v>4</v>
      </c>
      <c r="B60" s="166"/>
      <c r="C60" s="167"/>
      <c r="D60" s="113" t="s">
        <v>12</v>
      </c>
      <c r="E60" s="8">
        <v>0</v>
      </c>
      <c r="F60" s="73">
        <f>F61+F62</f>
        <v>18500</v>
      </c>
      <c r="G60" s="73">
        <f t="shared" ref="G60:I60" si="2">G61+G62</f>
        <v>19500</v>
      </c>
      <c r="H60" s="73">
        <f t="shared" si="2"/>
        <v>19500</v>
      </c>
      <c r="I60" s="9">
        <f t="shared" si="2"/>
        <v>19500</v>
      </c>
    </row>
    <row r="61" spans="1:9" ht="25.5" x14ac:dyDescent="0.25">
      <c r="A61" s="156">
        <v>42</v>
      </c>
      <c r="B61" s="157"/>
      <c r="C61" s="158"/>
      <c r="D61" s="113" t="s">
        <v>43</v>
      </c>
      <c r="E61" s="8">
        <v>0</v>
      </c>
      <c r="F61" s="73">
        <v>18500</v>
      </c>
      <c r="G61" s="73">
        <v>0</v>
      </c>
      <c r="H61" s="9">
        <v>0</v>
      </c>
      <c r="I61" s="9">
        <v>0</v>
      </c>
    </row>
    <row r="62" spans="1:9" x14ac:dyDescent="0.25">
      <c r="A62" s="110">
        <v>45</v>
      </c>
      <c r="B62" s="111"/>
      <c r="C62" s="112"/>
      <c r="D62" s="113" t="s">
        <v>138</v>
      </c>
      <c r="E62" s="8">
        <v>0</v>
      </c>
      <c r="F62" s="73">
        <v>0</v>
      </c>
      <c r="G62" s="73">
        <v>19500</v>
      </c>
      <c r="H62" s="73">
        <v>19500</v>
      </c>
      <c r="I62" s="9">
        <v>19500</v>
      </c>
    </row>
    <row r="63" spans="1:9" x14ac:dyDescent="0.25">
      <c r="A63" s="110"/>
      <c r="B63" s="111"/>
      <c r="C63" s="112"/>
      <c r="D63" s="113"/>
      <c r="E63" s="8"/>
      <c r="F63" s="73"/>
      <c r="G63" s="73"/>
      <c r="H63" s="73"/>
      <c r="I63" s="9"/>
    </row>
    <row r="64" spans="1:9" x14ac:dyDescent="0.25">
      <c r="A64" s="110"/>
      <c r="B64" s="111"/>
      <c r="C64" s="112"/>
      <c r="D64" s="113"/>
      <c r="E64" s="8"/>
      <c r="F64" s="73"/>
      <c r="G64" s="73"/>
      <c r="H64" s="73"/>
      <c r="I64" s="9"/>
    </row>
    <row r="65" spans="1:9" ht="30" x14ac:dyDescent="0.25">
      <c r="A65" s="159" t="s">
        <v>30</v>
      </c>
      <c r="B65" s="160"/>
      <c r="C65" s="161"/>
      <c r="D65" s="114" t="s">
        <v>31</v>
      </c>
      <c r="E65" s="80" t="s">
        <v>105</v>
      </c>
      <c r="F65" s="80" t="s">
        <v>105</v>
      </c>
      <c r="G65" s="82" t="s">
        <v>105</v>
      </c>
      <c r="H65" s="82" t="s">
        <v>105</v>
      </c>
      <c r="I65" s="82" t="s">
        <v>105</v>
      </c>
    </row>
    <row r="66" spans="1:9" x14ac:dyDescent="0.25">
      <c r="A66" s="159" t="s">
        <v>32</v>
      </c>
      <c r="B66" s="160"/>
      <c r="C66" s="161"/>
      <c r="D66" s="114" t="s">
        <v>33</v>
      </c>
      <c r="E66" s="64" t="s">
        <v>140</v>
      </c>
      <c r="F66" s="64" t="s">
        <v>140</v>
      </c>
      <c r="G66" s="64" t="s">
        <v>140</v>
      </c>
      <c r="H66" s="64" t="s">
        <v>140</v>
      </c>
      <c r="I66" s="131" t="s">
        <v>140</v>
      </c>
    </row>
    <row r="67" spans="1:9" x14ac:dyDescent="0.25">
      <c r="A67" s="162" t="s">
        <v>34</v>
      </c>
      <c r="B67" s="163"/>
      <c r="C67" s="164"/>
      <c r="D67" s="115" t="s">
        <v>35</v>
      </c>
      <c r="E67" s="109" t="s">
        <v>99</v>
      </c>
      <c r="F67" s="109" t="s">
        <v>99</v>
      </c>
      <c r="G67" s="109" t="s">
        <v>99</v>
      </c>
      <c r="H67" s="109" t="s">
        <v>99</v>
      </c>
      <c r="I67" s="109" t="s">
        <v>99</v>
      </c>
    </row>
    <row r="68" spans="1:9" x14ac:dyDescent="0.25">
      <c r="A68" s="165">
        <v>3</v>
      </c>
      <c r="B68" s="166"/>
      <c r="C68" s="167"/>
      <c r="D68" s="113" t="s">
        <v>10</v>
      </c>
      <c r="E68" s="8">
        <f>SUM(E69:E70)</f>
        <v>0</v>
      </c>
      <c r="F68" s="8">
        <f>SUM(F69:F70)</f>
        <v>0</v>
      </c>
      <c r="G68" s="8">
        <f>SUM(G69:G70)</f>
        <v>2000</v>
      </c>
      <c r="H68" s="8">
        <f>SUM(H69:H70)</f>
        <v>2000</v>
      </c>
      <c r="I68" s="8">
        <f>SUM(I69:I70)</f>
        <v>2000</v>
      </c>
    </row>
    <row r="69" spans="1:9" x14ac:dyDescent="0.25">
      <c r="A69" s="156">
        <v>31</v>
      </c>
      <c r="B69" s="157"/>
      <c r="C69" s="158"/>
      <c r="D69" s="113" t="s">
        <v>11</v>
      </c>
      <c r="E69" s="8">
        <v>0</v>
      </c>
      <c r="F69" s="73">
        <v>0</v>
      </c>
      <c r="G69" s="73">
        <v>0</v>
      </c>
      <c r="H69" s="73">
        <v>0</v>
      </c>
      <c r="I69" s="73">
        <v>0</v>
      </c>
    </row>
    <row r="70" spans="1:9" x14ac:dyDescent="0.25">
      <c r="A70" s="156">
        <v>32</v>
      </c>
      <c r="B70" s="157"/>
      <c r="C70" s="158"/>
      <c r="D70" s="113" t="s">
        <v>27</v>
      </c>
      <c r="E70" s="8">
        <v>0</v>
      </c>
      <c r="F70" s="73">
        <v>0</v>
      </c>
      <c r="G70" s="73">
        <v>2000</v>
      </c>
      <c r="H70" s="73">
        <v>2000</v>
      </c>
      <c r="I70" s="73">
        <v>2000</v>
      </c>
    </row>
    <row r="71" spans="1:9" x14ac:dyDescent="0.25">
      <c r="A71" s="110"/>
      <c r="B71" s="111"/>
      <c r="C71" s="112"/>
      <c r="D71" s="113"/>
      <c r="E71" s="8"/>
      <c r="F71" s="73"/>
      <c r="G71" s="73"/>
      <c r="H71" s="73"/>
      <c r="I71" s="9"/>
    </row>
    <row r="72" spans="1:9" ht="30" x14ac:dyDescent="0.25">
      <c r="A72" s="159" t="s">
        <v>30</v>
      </c>
      <c r="B72" s="160"/>
      <c r="C72" s="161"/>
      <c r="D72" s="57" t="s">
        <v>31</v>
      </c>
      <c r="E72" s="80" t="s">
        <v>105</v>
      </c>
      <c r="F72" s="80" t="s">
        <v>105</v>
      </c>
      <c r="G72" s="82" t="s">
        <v>105</v>
      </c>
      <c r="H72" s="82" t="s">
        <v>105</v>
      </c>
      <c r="I72" s="82" t="s">
        <v>105</v>
      </c>
    </row>
    <row r="73" spans="1:9" x14ac:dyDescent="0.25">
      <c r="A73" s="159" t="s">
        <v>32</v>
      </c>
      <c r="B73" s="160"/>
      <c r="C73" s="161"/>
      <c r="D73" s="57" t="s">
        <v>33</v>
      </c>
      <c r="E73" s="64" t="s">
        <v>94</v>
      </c>
      <c r="F73" s="64" t="s">
        <v>94</v>
      </c>
      <c r="G73" s="64" t="s">
        <v>94</v>
      </c>
      <c r="H73" s="76" t="s">
        <v>94</v>
      </c>
      <c r="I73" s="80" t="s">
        <v>94</v>
      </c>
    </row>
    <row r="74" spans="1:9" x14ac:dyDescent="0.25">
      <c r="A74" s="162" t="s">
        <v>34</v>
      </c>
      <c r="B74" s="163"/>
      <c r="C74" s="164"/>
      <c r="D74" s="58" t="s">
        <v>35</v>
      </c>
      <c r="E74" s="72" t="s">
        <v>99</v>
      </c>
      <c r="F74" s="72" t="s">
        <v>99</v>
      </c>
      <c r="G74" s="72" t="s">
        <v>99</v>
      </c>
      <c r="H74" s="67" t="s">
        <v>99</v>
      </c>
      <c r="I74" s="67" t="s">
        <v>99</v>
      </c>
    </row>
    <row r="75" spans="1:9" x14ac:dyDescent="0.25">
      <c r="A75" s="165">
        <v>3</v>
      </c>
      <c r="B75" s="166"/>
      <c r="C75" s="167"/>
      <c r="D75" s="59" t="s">
        <v>10</v>
      </c>
      <c r="E75" s="8">
        <v>0</v>
      </c>
      <c r="F75" s="73">
        <f>SUM(F76:F77)</f>
        <v>750</v>
      </c>
      <c r="G75" s="73">
        <f t="shared" ref="G75:I75" si="3">SUM(G76:G77)</f>
        <v>2600</v>
      </c>
      <c r="H75" s="73">
        <f t="shared" si="3"/>
        <v>2600</v>
      </c>
      <c r="I75" s="9">
        <f t="shared" si="3"/>
        <v>2600</v>
      </c>
    </row>
    <row r="76" spans="1:9" x14ac:dyDescent="0.25">
      <c r="A76" s="156">
        <v>31</v>
      </c>
      <c r="B76" s="157"/>
      <c r="C76" s="158"/>
      <c r="D76" s="59" t="s">
        <v>11</v>
      </c>
      <c r="E76" s="8">
        <v>0</v>
      </c>
      <c r="F76" s="73">
        <v>0</v>
      </c>
      <c r="G76" s="73">
        <v>0</v>
      </c>
      <c r="H76" s="73">
        <v>0</v>
      </c>
      <c r="I76" s="9">
        <v>0</v>
      </c>
    </row>
    <row r="77" spans="1:9" ht="15" customHeight="1" x14ac:dyDescent="0.25">
      <c r="A77" s="156">
        <v>32</v>
      </c>
      <c r="B77" s="157"/>
      <c r="C77" s="158"/>
      <c r="D77" s="59" t="s">
        <v>27</v>
      </c>
      <c r="E77" s="8">
        <v>0</v>
      </c>
      <c r="F77" s="73">
        <v>750</v>
      </c>
      <c r="G77" s="73">
        <v>2600</v>
      </c>
      <c r="H77" s="73">
        <v>2600</v>
      </c>
      <c r="I77" s="9">
        <v>2600</v>
      </c>
    </row>
    <row r="78" spans="1:9" ht="15" customHeight="1" x14ac:dyDescent="0.25">
      <c r="A78" s="60"/>
      <c r="B78" s="61"/>
      <c r="C78" s="62"/>
      <c r="D78" s="59"/>
      <c r="E78" s="8"/>
      <c r="F78" s="73"/>
      <c r="G78" s="73"/>
      <c r="H78" s="9"/>
      <c r="I78" s="9"/>
    </row>
    <row r="79" spans="1:9" ht="31.5" customHeight="1" x14ac:dyDescent="0.25">
      <c r="A79" s="159" t="s">
        <v>30</v>
      </c>
      <c r="B79" s="160"/>
      <c r="C79" s="161"/>
      <c r="D79" s="57" t="s">
        <v>31</v>
      </c>
      <c r="E79" s="80" t="s">
        <v>105</v>
      </c>
      <c r="F79" s="80" t="s">
        <v>105</v>
      </c>
      <c r="G79" s="82" t="s">
        <v>105</v>
      </c>
      <c r="H79" s="82" t="s">
        <v>105</v>
      </c>
      <c r="I79" s="82" t="s">
        <v>105</v>
      </c>
    </row>
    <row r="80" spans="1:9" ht="15" customHeight="1" x14ac:dyDescent="0.25">
      <c r="A80" s="159" t="s">
        <v>32</v>
      </c>
      <c r="B80" s="160"/>
      <c r="C80" s="161"/>
      <c r="D80" s="57" t="s">
        <v>33</v>
      </c>
      <c r="E80" s="64" t="s">
        <v>110</v>
      </c>
      <c r="F80" s="64" t="s">
        <v>110</v>
      </c>
      <c r="G80" s="82" t="s">
        <v>110</v>
      </c>
      <c r="H80" s="82" t="s">
        <v>110</v>
      </c>
      <c r="I80" s="82" t="s">
        <v>110</v>
      </c>
    </row>
    <row r="81" spans="1:9" ht="15" customHeight="1" x14ac:dyDescent="0.25">
      <c r="A81" s="162" t="s">
        <v>34</v>
      </c>
      <c r="B81" s="163"/>
      <c r="C81" s="164"/>
      <c r="D81" s="58" t="s">
        <v>35</v>
      </c>
      <c r="E81" s="122" t="s">
        <v>106</v>
      </c>
      <c r="F81" s="122" t="s">
        <v>106</v>
      </c>
      <c r="G81" s="123" t="s">
        <v>139</v>
      </c>
      <c r="H81" s="123" t="s">
        <v>139</v>
      </c>
      <c r="I81" s="127" t="s">
        <v>139</v>
      </c>
    </row>
    <row r="82" spans="1:9" ht="15" customHeight="1" x14ac:dyDescent="0.25">
      <c r="A82" s="165">
        <v>3</v>
      </c>
      <c r="B82" s="166"/>
      <c r="C82" s="167"/>
      <c r="D82" s="59" t="s">
        <v>10</v>
      </c>
      <c r="E82" s="73">
        <f>E83+E84</f>
        <v>91290.9</v>
      </c>
      <c r="F82" s="73">
        <f>F83+F84</f>
        <v>110000</v>
      </c>
      <c r="G82" s="73">
        <f>G83+G84</f>
        <v>110000</v>
      </c>
      <c r="H82" s="73">
        <f t="shared" ref="H82:I82" si="4">H83+H84</f>
        <v>110000</v>
      </c>
      <c r="I82" s="9">
        <f t="shared" si="4"/>
        <v>110000</v>
      </c>
    </row>
    <row r="83" spans="1:9" ht="15" customHeight="1" x14ac:dyDescent="0.25">
      <c r="A83" s="156">
        <v>31</v>
      </c>
      <c r="B83" s="157"/>
      <c r="C83" s="158"/>
      <c r="D83" s="59" t="s">
        <v>11</v>
      </c>
      <c r="E83" s="8">
        <v>1770.39</v>
      </c>
      <c r="F83" s="73">
        <v>6850</v>
      </c>
      <c r="G83" s="73">
        <v>7000</v>
      </c>
      <c r="H83" s="73">
        <v>7000</v>
      </c>
      <c r="I83" s="9">
        <v>7000</v>
      </c>
    </row>
    <row r="84" spans="1:9" ht="15" customHeight="1" x14ac:dyDescent="0.25">
      <c r="A84" s="156">
        <v>32</v>
      </c>
      <c r="B84" s="157"/>
      <c r="C84" s="158"/>
      <c r="D84" s="59" t="s">
        <v>27</v>
      </c>
      <c r="E84" s="8">
        <v>89520.51</v>
      </c>
      <c r="F84" s="73">
        <v>103150</v>
      </c>
      <c r="G84" s="73">
        <v>103000</v>
      </c>
      <c r="H84" s="73">
        <v>103000</v>
      </c>
      <c r="I84" s="9">
        <v>103000</v>
      </c>
    </row>
    <row r="85" spans="1:9" ht="15" customHeight="1" x14ac:dyDescent="0.25">
      <c r="A85" s="60"/>
      <c r="B85" s="61"/>
      <c r="C85" s="62"/>
      <c r="D85" s="59"/>
      <c r="E85" s="8"/>
      <c r="F85" s="73"/>
      <c r="G85" s="73"/>
      <c r="H85" s="9"/>
      <c r="I85" s="9"/>
    </row>
    <row r="86" spans="1:9" ht="15" customHeight="1" x14ac:dyDescent="0.25">
      <c r="A86" s="110"/>
      <c r="B86" s="111"/>
      <c r="C86" s="112"/>
      <c r="D86" s="113"/>
      <c r="E86" s="84"/>
      <c r="F86" s="84"/>
      <c r="G86" s="73"/>
      <c r="H86" s="9"/>
      <c r="I86" s="9"/>
    </row>
    <row r="87" spans="1:9" ht="15" customHeight="1" x14ac:dyDescent="0.25">
      <c r="A87" s="159" t="s">
        <v>30</v>
      </c>
      <c r="B87" s="160"/>
      <c r="C87" s="161"/>
      <c r="D87" s="114" t="s">
        <v>31</v>
      </c>
      <c r="E87" s="80" t="s">
        <v>105</v>
      </c>
      <c r="F87" s="80" t="s">
        <v>105</v>
      </c>
      <c r="G87" s="82" t="s">
        <v>105</v>
      </c>
      <c r="H87" s="82" t="s">
        <v>105</v>
      </c>
      <c r="I87" s="82" t="s">
        <v>105</v>
      </c>
    </row>
    <row r="88" spans="1:9" ht="51" customHeight="1" x14ac:dyDescent="0.25">
      <c r="A88" s="128" t="s">
        <v>32</v>
      </c>
      <c r="B88" s="129"/>
      <c r="C88" s="129"/>
      <c r="D88" s="130"/>
      <c r="E88" s="64" t="s">
        <v>109</v>
      </c>
      <c r="F88" s="64" t="s">
        <v>109</v>
      </c>
      <c r="G88" s="82" t="s">
        <v>109</v>
      </c>
      <c r="H88" s="82" t="s">
        <v>109</v>
      </c>
      <c r="I88" s="82" t="s">
        <v>109</v>
      </c>
    </row>
    <row r="89" spans="1:9" x14ac:dyDescent="0.25">
      <c r="A89" s="162" t="s">
        <v>34</v>
      </c>
      <c r="B89" s="163"/>
      <c r="C89" s="164"/>
      <c r="D89" s="58" t="s">
        <v>35</v>
      </c>
      <c r="E89" s="72" t="s">
        <v>107</v>
      </c>
      <c r="F89" s="72" t="s">
        <v>107</v>
      </c>
      <c r="G89" s="72" t="s">
        <v>107</v>
      </c>
      <c r="H89" s="67" t="s">
        <v>107</v>
      </c>
      <c r="I89" s="67" t="s">
        <v>107</v>
      </c>
    </row>
    <row r="90" spans="1:9" x14ac:dyDescent="0.25">
      <c r="A90" s="165">
        <v>3</v>
      </c>
      <c r="B90" s="166"/>
      <c r="C90" s="167"/>
      <c r="D90" s="59" t="s">
        <v>10</v>
      </c>
      <c r="E90" s="73">
        <f>E91+E92</f>
        <v>0</v>
      </c>
      <c r="F90" s="73">
        <f>F91+F92</f>
        <v>3000</v>
      </c>
      <c r="G90" s="73">
        <f t="shared" ref="G90:I90" si="5">G91+G92</f>
        <v>3000</v>
      </c>
      <c r="H90" s="73">
        <f t="shared" si="5"/>
        <v>3000</v>
      </c>
      <c r="I90" s="9">
        <f t="shared" si="5"/>
        <v>3000</v>
      </c>
    </row>
    <row r="91" spans="1:9" x14ac:dyDescent="0.25">
      <c r="A91" s="156">
        <v>31</v>
      </c>
      <c r="B91" s="157"/>
      <c r="C91" s="158"/>
      <c r="D91" s="59" t="s">
        <v>11</v>
      </c>
      <c r="E91" s="73">
        <v>0</v>
      </c>
      <c r="F91" s="73">
        <v>0</v>
      </c>
      <c r="G91" s="73">
        <v>0</v>
      </c>
      <c r="H91" s="73">
        <v>0</v>
      </c>
      <c r="I91" s="9">
        <v>0</v>
      </c>
    </row>
    <row r="92" spans="1:9" x14ac:dyDescent="0.25">
      <c r="A92" s="156">
        <v>32</v>
      </c>
      <c r="B92" s="157"/>
      <c r="C92" s="158"/>
      <c r="D92" s="59" t="s">
        <v>27</v>
      </c>
      <c r="E92" s="73">
        <v>0</v>
      </c>
      <c r="F92" s="73">
        <v>3000</v>
      </c>
      <c r="G92" s="73">
        <v>3000</v>
      </c>
      <c r="H92" s="73">
        <v>3000</v>
      </c>
      <c r="I92" s="9">
        <v>3000</v>
      </c>
    </row>
    <row r="93" spans="1:9" x14ac:dyDescent="0.25">
      <c r="A93" s="60"/>
      <c r="B93" s="61"/>
      <c r="C93" s="62"/>
      <c r="D93" s="59"/>
      <c r="E93" s="8"/>
      <c r="F93" s="73"/>
      <c r="G93" s="73"/>
      <c r="H93" s="9"/>
      <c r="I93" s="9"/>
    </row>
    <row r="94" spans="1:9" ht="30" x14ac:dyDescent="0.25">
      <c r="A94" s="159" t="s">
        <v>30</v>
      </c>
      <c r="B94" s="160"/>
      <c r="C94" s="161"/>
      <c r="D94" s="114" t="s">
        <v>31</v>
      </c>
      <c r="E94" s="80" t="s">
        <v>105</v>
      </c>
      <c r="F94" s="80" t="s">
        <v>105</v>
      </c>
      <c r="G94" s="82" t="s">
        <v>105</v>
      </c>
      <c r="H94" s="82" t="s">
        <v>105</v>
      </c>
      <c r="I94" s="82" t="s">
        <v>105</v>
      </c>
    </row>
    <row r="95" spans="1:9" ht="30" x14ac:dyDescent="0.25">
      <c r="A95" s="159" t="s">
        <v>32</v>
      </c>
      <c r="B95" s="160"/>
      <c r="C95" s="161"/>
      <c r="D95" s="57" t="s">
        <v>33</v>
      </c>
      <c r="E95" s="64" t="s">
        <v>109</v>
      </c>
      <c r="F95" s="64" t="s">
        <v>109</v>
      </c>
      <c r="G95" s="82" t="s">
        <v>109</v>
      </c>
      <c r="H95" s="82" t="s">
        <v>109</v>
      </c>
      <c r="I95" s="82" t="s">
        <v>109</v>
      </c>
    </row>
    <row r="96" spans="1:9" x14ac:dyDescent="0.25">
      <c r="A96" s="162" t="s">
        <v>34</v>
      </c>
      <c r="B96" s="163"/>
      <c r="C96" s="164"/>
      <c r="D96" s="58" t="s">
        <v>35</v>
      </c>
      <c r="E96" s="72" t="s">
        <v>108</v>
      </c>
      <c r="F96" s="72" t="s">
        <v>108</v>
      </c>
      <c r="G96" s="72" t="s">
        <v>108</v>
      </c>
      <c r="H96" s="67" t="s">
        <v>108</v>
      </c>
      <c r="I96" s="67" t="s">
        <v>108</v>
      </c>
    </row>
    <row r="97" spans="1:9" x14ac:dyDescent="0.25">
      <c r="A97" s="165">
        <v>3</v>
      </c>
      <c r="B97" s="166"/>
      <c r="C97" s="167"/>
      <c r="D97" s="59" t="s">
        <v>10</v>
      </c>
      <c r="E97" s="73">
        <f>E98+E99</f>
        <v>2698.33</v>
      </c>
      <c r="F97" s="73">
        <f>F98+F99</f>
        <v>3000</v>
      </c>
      <c r="G97" s="73">
        <f t="shared" ref="G97:I97" si="6">G98+G99</f>
        <v>3000</v>
      </c>
      <c r="H97" s="73">
        <f t="shared" si="6"/>
        <v>3000</v>
      </c>
      <c r="I97" s="9">
        <f t="shared" si="6"/>
        <v>3000</v>
      </c>
    </row>
    <row r="98" spans="1:9" x14ac:dyDescent="0.25">
      <c r="A98" s="156">
        <v>31</v>
      </c>
      <c r="B98" s="157"/>
      <c r="C98" s="158"/>
      <c r="D98" s="59" t="s">
        <v>11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</row>
    <row r="99" spans="1:9" x14ac:dyDescent="0.25">
      <c r="A99" s="156">
        <v>32</v>
      </c>
      <c r="B99" s="157"/>
      <c r="C99" s="158"/>
      <c r="D99" s="59" t="s">
        <v>27</v>
      </c>
      <c r="E99" s="8">
        <v>2698.33</v>
      </c>
      <c r="F99" s="73">
        <v>3000</v>
      </c>
      <c r="G99" s="73">
        <v>3000</v>
      </c>
      <c r="H99" s="73">
        <v>3000</v>
      </c>
      <c r="I99" s="9">
        <v>3000</v>
      </c>
    </row>
    <row r="100" spans="1:9" x14ac:dyDescent="0.25">
      <c r="A100" s="60"/>
      <c r="B100" s="61"/>
      <c r="C100" s="62"/>
      <c r="D100" s="59"/>
      <c r="E100" s="8"/>
      <c r="F100" s="73"/>
      <c r="G100" s="73"/>
      <c r="H100" s="9"/>
      <c r="I100" s="9"/>
    </row>
    <row r="101" spans="1:9" s="66" customFormat="1" ht="30" x14ac:dyDescent="0.25">
      <c r="A101" s="159" t="s">
        <v>30</v>
      </c>
      <c r="B101" s="160"/>
      <c r="C101" s="161"/>
      <c r="D101" s="114" t="s">
        <v>31</v>
      </c>
      <c r="E101" s="80" t="s">
        <v>105</v>
      </c>
      <c r="F101" s="80" t="s">
        <v>105</v>
      </c>
      <c r="G101" s="82" t="s">
        <v>105</v>
      </c>
      <c r="H101" s="82" t="s">
        <v>105</v>
      </c>
      <c r="I101" s="82" t="s">
        <v>105</v>
      </c>
    </row>
    <row r="102" spans="1:9" ht="30" x14ac:dyDescent="0.25">
      <c r="A102" s="159" t="s">
        <v>32</v>
      </c>
      <c r="B102" s="160"/>
      <c r="C102" s="161"/>
      <c r="D102" s="57" t="s">
        <v>33</v>
      </c>
      <c r="E102" s="64" t="s">
        <v>112</v>
      </c>
      <c r="F102" s="64" t="s">
        <v>112</v>
      </c>
      <c r="G102" s="82" t="s">
        <v>112</v>
      </c>
      <c r="H102" s="82" t="s">
        <v>112</v>
      </c>
      <c r="I102" s="82" t="s">
        <v>112</v>
      </c>
    </row>
    <row r="103" spans="1:9" x14ac:dyDescent="0.25">
      <c r="A103" s="162" t="s">
        <v>34</v>
      </c>
      <c r="B103" s="163"/>
      <c r="C103" s="164"/>
      <c r="D103" s="58" t="s">
        <v>35</v>
      </c>
      <c r="E103" s="72" t="s">
        <v>111</v>
      </c>
      <c r="F103" s="72" t="s">
        <v>111</v>
      </c>
      <c r="G103" s="72" t="s">
        <v>111</v>
      </c>
      <c r="H103" s="67" t="s">
        <v>111</v>
      </c>
      <c r="I103" s="67" t="s">
        <v>111</v>
      </c>
    </row>
    <row r="104" spans="1:9" x14ac:dyDescent="0.25">
      <c r="A104" s="165">
        <v>3</v>
      </c>
      <c r="B104" s="166"/>
      <c r="C104" s="167"/>
      <c r="D104" s="59" t="s">
        <v>10</v>
      </c>
      <c r="E104" s="73">
        <f>E105+E106+E107+E108</f>
        <v>24994.73</v>
      </c>
      <c r="F104" s="73">
        <f>SUM(F105:F108)</f>
        <v>25500</v>
      </c>
      <c r="G104" s="73">
        <f>SUM(G105:G108)</f>
        <v>30000</v>
      </c>
      <c r="H104" s="73">
        <f>SUM(H105:H108)</f>
        <v>30000</v>
      </c>
      <c r="I104" s="9">
        <f>SUM(I105:I108)</f>
        <v>30000</v>
      </c>
    </row>
    <row r="105" spans="1:9" x14ac:dyDescent="0.25">
      <c r="A105" s="156">
        <v>31</v>
      </c>
      <c r="B105" s="157"/>
      <c r="C105" s="158"/>
      <c r="D105" s="59" t="s">
        <v>11</v>
      </c>
      <c r="E105" s="8">
        <v>1900</v>
      </c>
      <c r="F105" s="73">
        <v>0</v>
      </c>
      <c r="G105" s="73">
        <v>0</v>
      </c>
      <c r="H105" s="73">
        <v>0</v>
      </c>
      <c r="I105" s="9">
        <v>0</v>
      </c>
    </row>
    <row r="106" spans="1:9" x14ac:dyDescent="0.25">
      <c r="A106" s="156">
        <v>32</v>
      </c>
      <c r="B106" s="157"/>
      <c r="C106" s="158"/>
      <c r="D106" s="59" t="s">
        <v>27</v>
      </c>
      <c r="E106" s="8">
        <v>22879.69</v>
      </c>
      <c r="F106" s="73">
        <v>25500</v>
      </c>
      <c r="G106" s="73">
        <v>30000</v>
      </c>
      <c r="H106" s="73">
        <v>30000</v>
      </c>
      <c r="I106" s="9">
        <v>30000</v>
      </c>
    </row>
    <row r="107" spans="1:9" x14ac:dyDescent="0.25">
      <c r="A107" s="100">
        <v>34</v>
      </c>
      <c r="B107" s="101"/>
      <c r="C107" s="102"/>
      <c r="D107" s="99" t="s">
        <v>90</v>
      </c>
      <c r="E107" s="8">
        <v>206.61</v>
      </c>
      <c r="F107" s="73">
        <v>0</v>
      </c>
      <c r="G107" s="73">
        <v>0</v>
      </c>
      <c r="H107" s="73">
        <v>0</v>
      </c>
      <c r="I107" s="9">
        <v>0</v>
      </c>
    </row>
    <row r="108" spans="1:9" ht="25.5" x14ac:dyDescent="0.25">
      <c r="A108" s="60">
        <v>42</v>
      </c>
      <c r="B108" s="61"/>
      <c r="C108" s="62"/>
      <c r="D108" s="59" t="s">
        <v>129</v>
      </c>
      <c r="E108" s="8">
        <v>8.43</v>
      </c>
      <c r="F108" s="73">
        <v>0</v>
      </c>
      <c r="G108" s="73">
        <v>0</v>
      </c>
      <c r="H108" s="73">
        <v>0</v>
      </c>
      <c r="I108" s="9">
        <v>0</v>
      </c>
    </row>
    <row r="109" spans="1:9" x14ac:dyDescent="0.25">
      <c r="A109" s="110"/>
      <c r="B109" s="111"/>
      <c r="C109" s="112"/>
      <c r="D109" s="113"/>
      <c r="E109" s="8"/>
      <c r="F109" s="73"/>
      <c r="G109" s="73"/>
      <c r="H109" s="73"/>
      <c r="I109" s="9"/>
    </row>
    <row r="110" spans="1:9" ht="30" x14ac:dyDescent="0.25">
      <c r="A110" s="159" t="s">
        <v>30</v>
      </c>
      <c r="B110" s="160"/>
      <c r="C110" s="161"/>
      <c r="D110" s="114" t="s">
        <v>31</v>
      </c>
      <c r="E110" s="80" t="s">
        <v>105</v>
      </c>
      <c r="F110" s="80" t="s">
        <v>105</v>
      </c>
      <c r="G110" s="82" t="s">
        <v>105</v>
      </c>
      <c r="H110" s="82" t="s">
        <v>105</v>
      </c>
      <c r="I110" s="82" t="s">
        <v>105</v>
      </c>
    </row>
    <row r="111" spans="1:9" ht="60" x14ac:dyDescent="0.25">
      <c r="A111" s="159" t="s">
        <v>32</v>
      </c>
      <c r="B111" s="160"/>
      <c r="C111" s="161"/>
      <c r="D111" s="57" t="s">
        <v>33</v>
      </c>
      <c r="E111" s="68" t="s">
        <v>113</v>
      </c>
      <c r="F111" s="68" t="s">
        <v>113</v>
      </c>
      <c r="G111" s="68" t="s">
        <v>113</v>
      </c>
      <c r="H111" s="77" t="s">
        <v>113</v>
      </c>
      <c r="I111" s="82" t="s">
        <v>113</v>
      </c>
    </row>
    <row r="112" spans="1:9" x14ac:dyDescent="0.25">
      <c r="A112" s="162" t="s">
        <v>34</v>
      </c>
      <c r="B112" s="163"/>
      <c r="C112" s="164"/>
      <c r="D112" s="58" t="s">
        <v>35</v>
      </c>
      <c r="E112" s="121" t="s">
        <v>104</v>
      </c>
      <c r="F112" s="121" t="s">
        <v>104</v>
      </c>
      <c r="G112" s="121" t="s">
        <v>137</v>
      </c>
      <c r="H112" s="121" t="s">
        <v>137</v>
      </c>
      <c r="I112" s="124" t="s">
        <v>137</v>
      </c>
    </row>
    <row r="113" spans="1:9" x14ac:dyDescent="0.25">
      <c r="A113" s="165">
        <v>3</v>
      </c>
      <c r="B113" s="166"/>
      <c r="C113" s="167"/>
      <c r="D113" s="59" t="s">
        <v>10</v>
      </c>
      <c r="E113" s="73">
        <f>E114+E115+E116</f>
        <v>802.07</v>
      </c>
      <c r="F113" s="73">
        <f>F114+F115+F116</f>
        <v>801</v>
      </c>
      <c r="G113" s="73">
        <f t="shared" ref="G113:I113" si="7">G114+G115+G116</f>
        <v>734</v>
      </c>
      <c r="H113" s="73">
        <f t="shared" si="7"/>
        <v>734</v>
      </c>
      <c r="I113" s="9">
        <f t="shared" si="7"/>
        <v>734</v>
      </c>
    </row>
    <row r="114" spans="1:9" x14ac:dyDescent="0.25">
      <c r="A114" s="156">
        <v>31</v>
      </c>
      <c r="B114" s="157"/>
      <c r="C114" s="158"/>
      <c r="D114" s="59" t="s">
        <v>11</v>
      </c>
      <c r="E114" s="8">
        <v>0</v>
      </c>
      <c r="F114" s="73">
        <v>0</v>
      </c>
      <c r="G114" s="73">
        <v>0</v>
      </c>
      <c r="H114" s="73">
        <v>0</v>
      </c>
      <c r="I114" s="9">
        <v>0</v>
      </c>
    </row>
    <row r="115" spans="1:9" x14ac:dyDescent="0.25">
      <c r="A115" s="156">
        <v>32</v>
      </c>
      <c r="B115" s="157"/>
      <c r="C115" s="158"/>
      <c r="D115" s="59" t="s">
        <v>27</v>
      </c>
      <c r="E115" s="8">
        <v>0</v>
      </c>
      <c r="F115" s="73">
        <v>0</v>
      </c>
      <c r="G115" s="73">
        <v>0</v>
      </c>
      <c r="H115" s="73">
        <v>0</v>
      </c>
      <c r="I115" s="9">
        <v>0</v>
      </c>
    </row>
    <row r="116" spans="1:9" x14ac:dyDescent="0.25">
      <c r="A116" s="70">
        <v>38</v>
      </c>
      <c r="B116" s="61"/>
      <c r="C116" s="62"/>
      <c r="D116" s="71" t="s">
        <v>115</v>
      </c>
      <c r="E116" s="8">
        <v>802.07</v>
      </c>
      <c r="F116" s="73">
        <v>801</v>
      </c>
      <c r="G116" s="73">
        <v>734</v>
      </c>
      <c r="H116" s="73">
        <v>734</v>
      </c>
      <c r="I116" s="9">
        <v>734</v>
      </c>
    </row>
    <row r="117" spans="1:9" x14ac:dyDescent="0.25">
      <c r="A117" s="60"/>
      <c r="B117" s="61"/>
      <c r="C117" s="62"/>
      <c r="D117" s="59"/>
      <c r="E117" s="8"/>
      <c r="F117" s="73"/>
      <c r="G117" s="73"/>
      <c r="H117" s="73"/>
      <c r="I117" s="9"/>
    </row>
  </sheetData>
  <mergeCells count="89">
    <mergeCell ref="A16:C16"/>
    <mergeCell ref="A17:C17"/>
    <mergeCell ref="A101:C101"/>
    <mergeCell ref="A110:C110"/>
    <mergeCell ref="A68:C68"/>
    <mergeCell ref="A69:C69"/>
    <mergeCell ref="A70:C70"/>
    <mergeCell ref="A94:C94"/>
    <mergeCell ref="A76:C76"/>
    <mergeCell ref="A98:C98"/>
    <mergeCell ref="A99:C99"/>
    <mergeCell ref="A83:C83"/>
    <mergeCell ref="A84:C84"/>
    <mergeCell ref="A95:C95"/>
    <mergeCell ref="A96:C96"/>
    <mergeCell ref="A97:C97"/>
    <mergeCell ref="A29:C29"/>
    <mergeCell ref="A30:C30"/>
    <mergeCell ref="A31:C31"/>
    <mergeCell ref="A1:I1"/>
    <mergeCell ref="A18:C18"/>
    <mergeCell ref="A6:C6"/>
    <mergeCell ref="A7:C7"/>
    <mergeCell ref="A3:I3"/>
    <mergeCell ref="A5:C5"/>
    <mergeCell ref="A8:C8"/>
    <mergeCell ref="A9:C9"/>
    <mergeCell ref="A11:C11"/>
    <mergeCell ref="A10:C10"/>
    <mergeCell ref="A13:C13"/>
    <mergeCell ref="A14:C14"/>
    <mergeCell ref="A15:C15"/>
    <mergeCell ref="A46:C46"/>
    <mergeCell ref="A47:C47"/>
    <mergeCell ref="A48:C48"/>
    <mergeCell ref="A113:C113"/>
    <mergeCell ref="A81:C81"/>
    <mergeCell ref="A82:C82"/>
    <mergeCell ref="A77:C77"/>
    <mergeCell ref="A49:C49"/>
    <mergeCell ref="A50:C50"/>
    <mergeCell ref="A51:C51"/>
    <mergeCell ref="A72:C72"/>
    <mergeCell ref="A73:C73"/>
    <mergeCell ref="A74:C74"/>
    <mergeCell ref="A54:C54"/>
    <mergeCell ref="A55:C55"/>
    <mergeCell ref="A89:C89"/>
    <mergeCell ref="A114:C114"/>
    <mergeCell ref="A115:C115"/>
    <mergeCell ref="A102:C102"/>
    <mergeCell ref="A103:C103"/>
    <mergeCell ref="A104:C104"/>
    <mergeCell ref="A105:C105"/>
    <mergeCell ref="A106:C106"/>
    <mergeCell ref="A111:C111"/>
    <mergeCell ref="A112:C112"/>
    <mergeCell ref="A56:C56"/>
    <mergeCell ref="A57:C57"/>
    <mergeCell ref="A58:C58"/>
    <mergeCell ref="A59:C59"/>
    <mergeCell ref="A60:C60"/>
    <mergeCell ref="A61:C61"/>
    <mergeCell ref="A65:C65"/>
    <mergeCell ref="A66:C66"/>
    <mergeCell ref="A67:C67"/>
    <mergeCell ref="A75:C75"/>
    <mergeCell ref="A91:C91"/>
    <mergeCell ref="A92:C92"/>
    <mergeCell ref="A87:C87"/>
    <mergeCell ref="A79:C79"/>
    <mergeCell ref="A80:C80"/>
    <mergeCell ref="A90:C90"/>
    <mergeCell ref="A43:C43"/>
    <mergeCell ref="A20:C20"/>
    <mergeCell ref="A21:C21"/>
    <mergeCell ref="A22:C22"/>
    <mergeCell ref="A23:C23"/>
    <mergeCell ref="A24:C24"/>
    <mergeCell ref="A25:C25"/>
    <mergeCell ref="A42:C42"/>
    <mergeCell ref="A37:C37"/>
    <mergeCell ref="A38:C38"/>
    <mergeCell ref="A39:C39"/>
    <mergeCell ref="A40:C40"/>
    <mergeCell ref="A41:C41"/>
    <mergeCell ref="A32:C32"/>
    <mergeCell ref="A33:C33"/>
    <mergeCell ref="A28:C28"/>
  </mergeCells>
  <pageMargins left="0.7" right="0.7" top="0.75" bottom="0.75" header="0.3" footer="0.3"/>
  <pageSetup paperSize="9" scale="49" fitToHeight="0" orientation="landscape" r:id="rId1"/>
  <rowBreaks count="2" manualBreakCount="2">
    <brk id="44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Tonkic@</cp:lastModifiedBy>
  <cp:lastPrinted>2025-10-27T09:11:16Z</cp:lastPrinted>
  <dcterms:created xsi:type="dcterms:W3CDTF">2022-08-12T12:51:27Z</dcterms:created>
  <dcterms:modified xsi:type="dcterms:W3CDTF">2025-10-27T09:23:52Z</dcterms:modified>
</cp:coreProperties>
</file>