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ka\Desktop\"/>
    </mc:Choice>
  </mc:AlternateContent>
  <bookViews>
    <workbookView xWindow="0" yWindow="0" windowWidth="28800" windowHeight="12270" tabRatio="620" activeTab="5"/>
  </bookViews>
  <sheets>
    <sheet name="SAŽETAK" sheetId="1" r:id="rId1"/>
    <sheet name=" Račun prihoda i rashoda" sheetId="2" r:id="rId2"/>
    <sheet name="Rashodi i prihodi prema izvoru" sheetId="3" r:id="rId3"/>
    <sheet name="Rashodi prema funkcijskoj k " sheetId="4" r:id="rId4"/>
    <sheet name="Račun financiranja " sheetId="5" r:id="rId5"/>
    <sheet name="Programska klasifikacija" sheetId="6" r:id="rId6"/>
    <sheet name="List1" sheetId="7" state="hidden" r:id="rId7"/>
  </sheets>
  <definedNames>
    <definedName name="_xlnm.Print_Area" localSheetId="5">'Programska klasifikacija'!$A$1:$F$164</definedName>
  </definedNames>
  <calcPr calcId="162913"/>
  <extLst>
    <ext uri="GoogleSheetsCustomDataVersion2">
      <go:sheetsCustomData xmlns:go="http://customooxmlschemas.google.com/" r:id="rId11" roundtripDataChecksum="ZiwbtMKy05b6KK3Qlj8X31s5IoEUMPP08kiyyvpjx3E="/>
    </ext>
  </extLst>
</workbook>
</file>

<file path=xl/calcChain.xml><?xml version="1.0" encoding="utf-8"?>
<calcChain xmlns="http://schemas.openxmlformats.org/spreadsheetml/2006/main">
  <c r="F141" i="6" l="1"/>
  <c r="F60" i="6"/>
  <c r="F61" i="6"/>
  <c r="F123" i="6"/>
  <c r="F44" i="6"/>
  <c r="F45" i="6"/>
  <c r="F156" i="6"/>
  <c r="F157" i="6"/>
  <c r="F158" i="6"/>
  <c r="F151" i="6"/>
  <c r="F138" i="6"/>
  <c r="F137" i="6" s="1"/>
  <c r="F92" i="6" s="1"/>
  <c r="F129" i="6"/>
  <c r="F130" i="6"/>
  <c r="F131" i="6"/>
  <c r="F127" i="6"/>
  <c r="F126" i="6" s="1"/>
  <c r="F125" i="6" s="1"/>
  <c r="F124" i="6" s="1"/>
  <c r="F106" i="6"/>
  <c r="F107" i="6"/>
  <c r="F108" i="6"/>
  <c r="F99" i="6"/>
  <c r="F100" i="6"/>
  <c r="F101" i="6"/>
  <c r="F102" i="6"/>
  <c r="F96" i="6"/>
  <c r="F84" i="6"/>
  <c r="F83" i="6" s="1"/>
  <c r="F82" i="6" s="1"/>
  <c r="F73" i="6"/>
  <c r="F72" i="6" s="1"/>
  <c r="F71" i="6" s="1"/>
  <c r="F64" i="6"/>
  <c r="F63" i="6" s="1"/>
  <c r="F62" i="6" s="1"/>
  <c r="F55" i="6"/>
  <c r="F54" i="6" s="1"/>
  <c r="F53" i="6" s="1"/>
  <c r="F48" i="6"/>
  <c r="F47" i="6" s="1"/>
  <c r="F46" i="6" s="1"/>
  <c r="F41" i="6"/>
  <c r="F36" i="6"/>
  <c r="F33" i="6"/>
  <c r="F29" i="6"/>
  <c r="F31" i="6"/>
  <c r="F26" i="6"/>
  <c r="F22" i="6"/>
  <c r="F15" i="6"/>
  <c r="F14" i="6" s="1"/>
  <c r="F12" i="6"/>
  <c r="F11" i="6" s="1"/>
  <c r="F10" i="6" s="1"/>
  <c r="E39" i="3"/>
  <c r="E114" i="3"/>
  <c r="E115" i="3"/>
  <c r="E116" i="3"/>
  <c r="F122" i="3"/>
  <c r="F120" i="3"/>
  <c r="E98" i="3"/>
  <c r="E99" i="3"/>
  <c r="G106" i="3"/>
  <c r="F106" i="3"/>
  <c r="E86" i="3"/>
  <c r="E79" i="3" s="1"/>
  <c r="E87" i="3"/>
  <c r="F96" i="3"/>
  <c r="E80" i="3"/>
  <c r="E81" i="3"/>
  <c r="E71" i="3"/>
  <c r="E70" i="3" s="1"/>
  <c r="E66" i="3" s="1"/>
  <c r="E49" i="3"/>
  <c r="E50" i="3"/>
  <c r="F75" i="3"/>
  <c r="G75" i="3"/>
  <c r="E67" i="3"/>
  <c r="E68" i="3"/>
  <c r="E51" i="3"/>
  <c r="E42" i="3"/>
  <c r="F48" i="3"/>
  <c r="G48" i="3"/>
  <c r="E46" i="3"/>
  <c r="E41" i="3"/>
  <c r="E40" i="3" s="1"/>
  <c r="E24" i="3"/>
  <c r="E6" i="3" s="1"/>
  <c r="E36" i="3"/>
  <c r="E30" i="3"/>
  <c r="E27" i="3"/>
  <c r="E17" i="3"/>
  <c r="E18" i="3"/>
  <c r="E10" i="3"/>
  <c r="E11" i="3"/>
  <c r="E9" i="3"/>
  <c r="E22" i="3"/>
  <c r="E25" i="3"/>
  <c r="E8" i="3"/>
  <c r="E7" i="3" s="1"/>
  <c r="I54" i="2"/>
  <c r="I55" i="2"/>
  <c r="I63" i="2"/>
  <c r="I103" i="2"/>
  <c r="I104" i="2"/>
  <c r="I105" i="2"/>
  <c r="J106" i="2"/>
  <c r="I94" i="2"/>
  <c r="I95" i="2"/>
  <c r="I87" i="2"/>
  <c r="I76" i="2"/>
  <c r="I69" i="2"/>
  <c r="I64" i="2"/>
  <c r="I56" i="2"/>
  <c r="I57" i="2"/>
  <c r="I60" i="2"/>
  <c r="I10" i="2"/>
  <c r="I35" i="2"/>
  <c r="K47" i="2"/>
  <c r="J47" i="2"/>
  <c r="K46" i="2"/>
  <c r="J46" i="2"/>
  <c r="K45" i="2"/>
  <c r="J45" i="2"/>
  <c r="K44" i="2"/>
  <c r="J44" i="2"/>
  <c r="F140" i="6" l="1"/>
  <c r="F139" i="6" s="1"/>
  <c r="F43" i="6"/>
  <c r="F28" i="6"/>
  <c r="F21" i="6"/>
  <c r="F9" i="6"/>
  <c r="I49" i="2"/>
  <c r="I41" i="2"/>
  <c r="I40" i="2" s="1"/>
  <c r="I38" i="2"/>
  <c r="I36" i="2"/>
  <c r="I33" i="2"/>
  <c r="I32" i="2" s="1"/>
  <c r="I30" i="2"/>
  <c r="I27" i="2"/>
  <c r="I23" i="2"/>
  <c r="I20" i="2"/>
  <c r="I17" i="2"/>
  <c r="I12" i="2" s="1"/>
  <c r="I15" i="2"/>
  <c r="I13" i="2"/>
  <c r="I24" i="1"/>
  <c r="I15" i="1"/>
  <c r="I12" i="1"/>
  <c r="I9" i="1"/>
  <c r="I26" i="2" l="1"/>
  <c r="I11" i="2"/>
  <c r="E158" i="6" l="1"/>
  <c r="E157" i="6" s="1"/>
  <c r="E156" i="6" s="1"/>
  <c r="E151" i="6"/>
  <c r="E141" i="6"/>
  <c r="E140" i="6" s="1"/>
  <c r="E139" i="6" s="1"/>
  <c r="E138" i="6" s="1"/>
  <c r="E137" i="6" s="1"/>
  <c r="D141" i="6"/>
  <c r="E131" i="6"/>
  <c r="E130" i="6" s="1"/>
  <c r="E129" i="6" s="1"/>
  <c r="E127" i="6"/>
  <c r="E126" i="6" s="1"/>
  <c r="E125" i="6" s="1"/>
  <c r="E108" i="6"/>
  <c r="E107" i="6" s="1"/>
  <c r="E106" i="6" s="1"/>
  <c r="E99" i="6" s="1"/>
  <c r="D108" i="6"/>
  <c r="D99" i="6"/>
  <c r="E90" i="6"/>
  <c r="E89" i="6" s="1"/>
  <c r="E88" i="6" s="1"/>
  <c r="E87" i="6" s="1"/>
  <c r="E84" i="6"/>
  <c r="E83" i="6" s="1"/>
  <c r="E82" i="6" s="1"/>
  <c r="E73" i="6"/>
  <c r="E72" i="6" s="1"/>
  <c r="E71" i="6" s="1"/>
  <c r="E64" i="6"/>
  <c r="E63" i="6" s="1"/>
  <c r="E62" i="6" s="1"/>
  <c r="E55" i="6"/>
  <c r="E54" i="6" s="1"/>
  <c r="E53" i="6" s="1"/>
  <c r="D55" i="6"/>
  <c r="E48" i="6"/>
  <c r="E47" i="6" s="1"/>
  <c r="E46" i="6" s="1"/>
  <c r="E41" i="6"/>
  <c r="E36" i="6"/>
  <c r="E33" i="6"/>
  <c r="E31" i="6"/>
  <c r="E26" i="6"/>
  <c r="E22" i="6"/>
  <c r="E15" i="6"/>
  <c r="E14" i="6" s="1"/>
  <c r="E10" i="6"/>
  <c r="G9" i="4"/>
  <c r="F9" i="4"/>
  <c r="G8" i="4"/>
  <c r="F8" i="4"/>
  <c r="G7" i="4"/>
  <c r="F7" i="4"/>
  <c r="G121" i="3"/>
  <c r="F121" i="3"/>
  <c r="F119" i="3"/>
  <c r="F117" i="3"/>
  <c r="D116" i="3"/>
  <c r="G116" i="3" s="1"/>
  <c r="C116" i="3"/>
  <c r="F116" i="3" s="1"/>
  <c r="F115" i="3"/>
  <c r="F114" i="3"/>
  <c r="G112" i="3"/>
  <c r="F112" i="3"/>
  <c r="G110" i="3"/>
  <c r="F110" i="3"/>
  <c r="F108" i="3"/>
  <c r="G107" i="3"/>
  <c r="F107" i="3"/>
  <c r="G105" i="3"/>
  <c r="F105" i="3"/>
  <c r="G104" i="3"/>
  <c r="F104" i="3"/>
  <c r="G102" i="3"/>
  <c r="F102" i="3"/>
  <c r="G101" i="3"/>
  <c r="F101" i="3"/>
  <c r="G100" i="3"/>
  <c r="F100" i="3"/>
  <c r="D99" i="3"/>
  <c r="D98" i="3" s="1"/>
  <c r="G98" i="3" s="1"/>
  <c r="C99" i="3"/>
  <c r="F99" i="3" s="1"/>
  <c r="F98" i="3"/>
  <c r="F95" i="3"/>
  <c r="F93" i="3"/>
  <c r="F92" i="3"/>
  <c r="F91" i="3"/>
  <c r="G90" i="3"/>
  <c r="F90" i="3"/>
  <c r="G89" i="3"/>
  <c r="F89" i="3"/>
  <c r="G88" i="3"/>
  <c r="F88" i="3"/>
  <c r="D87" i="3"/>
  <c r="G87" i="3" s="1"/>
  <c r="C87" i="3"/>
  <c r="F87" i="3" s="1"/>
  <c r="F86" i="3"/>
  <c r="G85" i="3"/>
  <c r="F85" i="3"/>
  <c r="G84" i="3"/>
  <c r="F84" i="3"/>
  <c r="G83" i="3"/>
  <c r="F83" i="3"/>
  <c r="G82" i="3"/>
  <c r="F82" i="3"/>
  <c r="D81" i="3"/>
  <c r="G81" i="3" s="1"/>
  <c r="C81" i="3"/>
  <c r="F81" i="3" s="1"/>
  <c r="F80" i="3"/>
  <c r="F79" i="3"/>
  <c r="G78" i="3"/>
  <c r="F78" i="3"/>
  <c r="G77" i="3"/>
  <c r="F77" i="3"/>
  <c r="G76" i="3"/>
  <c r="F76" i="3"/>
  <c r="G74" i="3"/>
  <c r="F74" i="3"/>
  <c r="G73" i="3"/>
  <c r="F73" i="3"/>
  <c r="G72" i="3"/>
  <c r="F72" i="3"/>
  <c r="D71" i="3"/>
  <c r="G71" i="3" s="1"/>
  <c r="C71" i="3"/>
  <c r="F71" i="3" s="1"/>
  <c r="F70" i="3"/>
  <c r="G69" i="3"/>
  <c r="D68" i="3"/>
  <c r="D67" i="3" s="1"/>
  <c r="D61" i="3"/>
  <c r="G58" i="3"/>
  <c r="G57" i="3"/>
  <c r="F57" i="3"/>
  <c r="F56" i="3"/>
  <c r="G55" i="3"/>
  <c r="F55" i="3"/>
  <c r="D51" i="3"/>
  <c r="D50" i="3" s="1"/>
  <c r="C51" i="3"/>
  <c r="F51" i="3" s="1"/>
  <c r="F50" i="3"/>
  <c r="F49" i="3"/>
  <c r="G47" i="3"/>
  <c r="F47" i="3"/>
  <c r="G46" i="3"/>
  <c r="F46" i="3"/>
  <c r="G45" i="3"/>
  <c r="F45" i="3"/>
  <c r="G44" i="3"/>
  <c r="F44" i="3"/>
  <c r="G43" i="3"/>
  <c r="F43" i="3"/>
  <c r="D42" i="3"/>
  <c r="G42" i="3" s="1"/>
  <c r="C42" i="3"/>
  <c r="F42" i="3" s="1"/>
  <c r="F41" i="3"/>
  <c r="F40" i="3"/>
  <c r="F39" i="3"/>
  <c r="G37" i="3"/>
  <c r="F37" i="3"/>
  <c r="F36" i="3"/>
  <c r="D36" i="3"/>
  <c r="G36" i="3" s="1"/>
  <c r="G35" i="3"/>
  <c r="F35" i="3"/>
  <c r="F34" i="3"/>
  <c r="D34" i="3"/>
  <c r="G34" i="3" s="1"/>
  <c r="G33" i="3"/>
  <c r="F33" i="3"/>
  <c r="G32" i="3"/>
  <c r="F32" i="3"/>
  <c r="F31" i="3"/>
  <c r="D30" i="3"/>
  <c r="G30" i="3" s="1"/>
  <c r="C30" i="3"/>
  <c r="C24" i="3" s="1"/>
  <c r="F24" i="3" s="1"/>
  <c r="F29" i="3"/>
  <c r="G28" i="3"/>
  <c r="F27" i="3"/>
  <c r="D27" i="3"/>
  <c r="G27" i="3" s="1"/>
  <c r="G23" i="3"/>
  <c r="F23" i="3"/>
  <c r="F22" i="3"/>
  <c r="D22" i="3"/>
  <c r="G22" i="3" s="1"/>
  <c r="G21" i="3"/>
  <c r="F21" i="3"/>
  <c r="F20" i="3"/>
  <c r="F18" i="3"/>
  <c r="D18" i="3"/>
  <c r="G18" i="3" s="1"/>
  <c r="C17" i="3"/>
  <c r="F17" i="3" s="1"/>
  <c r="F16" i="3"/>
  <c r="F15" i="3"/>
  <c r="D15" i="3"/>
  <c r="G14" i="3"/>
  <c r="F14" i="3"/>
  <c r="G12" i="3"/>
  <c r="F12" i="3"/>
  <c r="F11" i="3"/>
  <c r="D11" i="3"/>
  <c r="G11" i="3" s="1"/>
  <c r="C10" i="3"/>
  <c r="F10" i="3" s="1"/>
  <c r="D7" i="3"/>
  <c r="F6" i="3"/>
  <c r="J109" i="2"/>
  <c r="J108" i="2"/>
  <c r="J107" i="2"/>
  <c r="J105" i="2"/>
  <c r="H105" i="2"/>
  <c r="H104" i="2" s="1"/>
  <c r="H103" i="2" s="1"/>
  <c r="J104" i="2"/>
  <c r="J103" i="2"/>
  <c r="K102" i="2"/>
  <c r="J102" i="2"/>
  <c r="K101" i="2"/>
  <c r="J101" i="2"/>
  <c r="H101" i="2"/>
  <c r="J100" i="2"/>
  <c r="H100" i="2"/>
  <c r="K100" i="2" s="1"/>
  <c r="J96" i="2"/>
  <c r="J95" i="2"/>
  <c r="H95" i="2"/>
  <c r="K95" i="2" s="1"/>
  <c r="J94" i="2"/>
  <c r="J93" i="2"/>
  <c r="J91" i="2"/>
  <c r="J90" i="2"/>
  <c r="J89" i="2"/>
  <c r="J88" i="2"/>
  <c r="K87" i="2"/>
  <c r="J87" i="2"/>
  <c r="J86" i="2"/>
  <c r="J85" i="2"/>
  <c r="J84" i="2"/>
  <c r="J83" i="2"/>
  <c r="J80" i="2"/>
  <c r="J79" i="2"/>
  <c r="J78" i="2"/>
  <c r="J77" i="2"/>
  <c r="K76" i="2"/>
  <c r="J76" i="2"/>
  <c r="J74" i="2"/>
  <c r="J73" i="2"/>
  <c r="J72" i="2"/>
  <c r="J71" i="2"/>
  <c r="J70" i="2"/>
  <c r="K69" i="2"/>
  <c r="J69" i="2"/>
  <c r="J67" i="2"/>
  <c r="J66" i="2"/>
  <c r="J65" i="2"/>
  <c r="K64" i="2"/>
  <c r="J64" i="2"/>
  <c r="H64" i="2"/>
  <c r="J63" i="2"/>
  <c r="H63" i="2"/>
  <c r="J61" i="2"/>
  <c r="J60" i="2"/>
  <c r="H60" i="2"/>
  <c r="K60" i="2" s="1"/>
  <c r="K59" i="2"/>
  <c r="J59" i="2"/>
  <c r="J58" i="2"/>
  <c r="K57" i="2"/>
  <c r="J57" i="2"/>
  <c r="H57" i="2"/>
  <c r="J56" i="2"/>
  <c r="H56" i="2"/>
  <c r="K56" i="2" s="1"/>
  <c r="G55" i="2"/>
  <c r="J55" i="2" s="1"/>
  <c r="J54" i="2"/>
  <c r="K50" i="2"/>
  <c r="J50" i="2"/>
  <c r="J49" i="2"/>
  <c r="H49" i="2"/>
  <c r="K49" i="2" s="1"/>
  <c r="J42" i="2"/>
  <c r="J41" i="2"/>
  <c r="H41" i="2"/>
  <c r="H40" i="2" s="1"/>
  <c r="K40" i="2" s="1"/>
  <c r="J40" i="2"/>
  <c r="J39" i="2"/>
  <c r="J38" i="2"/>
  <c r="H38" i="2"/>
  <c r="K38" i="2" s="1"/>
  <c r="J37" i="2"/>
  <c r="J36" i="2"/>
  <c r="H36" i="2"/>
  <c r="K36" i="2" s="1"/>
  <c r="J35" i="2"/>
  <c r="J34" i="2"/>
  <c r="J33" i="2"/>
  <c r="H33" i="2"/>
  <c r="H32" i="2" s="1"/>
  <c r="K32" i="2" s="1"/>
  <c r="J32" i="2"/>
  <c r="J28" i="2"/>
  <c r="J27" i="2"/>
  <c r="J26" i="2"/>
  <c r="J24" i="2"/>
  <c r="K23" i="2"/>
  <c r="J23" i="2"/>
  <c r="J21" i="2"/>
  <c r="J20" i="2"/>
  <c r="H20" i="2"/>
  <c r="K20" i="2" s="1"/>
  <c r="J18" i="2"/>
  <c r="J17" i="2"/>
  <c r="H17" i="2"/>
  <c r="K17" i="2" s="1"/>
  <c r="J12" i="2"/>
  <c r="G11" i="2"/>
  <c r="J11" i="2" s="1"/>
  <c r="J10" i="2"/>
  <c r="K24" i="1"/>
  <c r="K23" i="1"/>
  <c r="J23" i="1"/>
  <c r="J14" i="1"/>
  <c r="K13" i="1"/>
  <c r="J13" i="1"/>
  <c r="J12" i="1"/>
  <c r="H12" i="1"/>
  <c r="K12" i="1" s="1"/>
  <c r="G12" i="1"/>
  <c r="K10" i="1"/>
  <c r="J10" i="1"/>
  <c r="K9" i="1"/>
  <c r="H9" i="1"/>
  <c r="H15" i="1" s="1"/>
  <c r="K15" i="1" s="1"/>
  <c r="G9" i="1"/>
  <c r="J9" i="1" s="1"/>
  <c r="E21" i="6" l="1"/>
  <c r="E45" i="6"/>
  <c r="E44" i="6" s="1"/>
  <c r="E61" i="6"/>
  <c r="E60" i="6" s="1"/>
  <c r="E28" i="6"/>
  <c r="E9" i="6" s="1"/>
  <c r="F30" i="3"/>
  <c r="D41" i="3"/>
  <c r="G41" i="3" s="1"/>
  <c r="D80" i="3"/>
  <c r="G80" i="3" s="1"/>
  <c r="D24" i="3"/>
  <c r="G24" i="3" s="1"/>
  <c r="D70" i="3"/>
  <c r="G70" i="3" s="1"/>
  <c r="G99" i="3"/>
  <c r="D17" i="3"/>
  <c r="G17" i="3" s="1"/>
  <c r="K33" i="2"/>
  <c r="G50" i="3"/>
  <c r="D49" i="3"/>
  <c r="G49" i="3" s="1"/>
  <c r="G67" i="3"/>
  <c r="E124" i="6"/>
  <c r="E123" i="6" s="1"/>
  <c r="E92" i="6" s="1"/>
  <c r="H94" i="2"/>
  <c r="K94" i="2" s="1"/>
  <c r="D40" i="3"/>
  <c r="D115" i="3"/>
  <c r="G15" i="1"/>
  <c r="H35" i="2"/>
  <c r="K35" i="2" s="1"/>
  <c r="K41" i="2"/>
  <c r="D10" i="3"/>
  <c r="G10" i="3" s="1"/>
  <c r="G51" i="3"/>
  <c r="D86" i="3"/>
  <c r="G86" i="3" s="1"/>
  <c r="H12" i="2"/>
  <c r="G68" i="3"/>
  <c r="E43" i="6" l="1"/>
  <c r="D66" i="3"/>
  <c r="D6" i="3"/>
  <c r="G6" i="3" s="1"/>
  <c r="J15" i="1"/>
  <c r="G24" i="1"/>
  <c r="J24" i="1" s="1"/>
  <c r="D79" i="3"/>
  <c r="G79" i="3" s="1"/>
  <c r="H55" i="2"/>
  <c r="H54" i="2" s="1"/>
  <c r="G115" i="3"/>
  <c r="D114" i="3"/>
  <c r="G114" i="3" s="1"/>
  <c r="H11" i="2"/>
  <c r="K12" i="2"/>
  <c r="G40" i="3"/>
  <c r="D39" i="3" l="1"/>
  <c r="G39" i="3" s="1"/>
  <c r="H10" i="2"/>
  <c r="K10" i="2" s="1"/>
  <c r="K11" i="2"/>
</calcChain>
</file>

<file path=xl/sharedStrings.xml><?xml version="1.0" encoding="utf-8"?>
<sst xmlns="http://schemas.openxmlformats.org/spreadsheetml/2006/main" count="542" uniqueCount="318">
  <si>
    <t>IZVJEŠTAJ O IZVRŠENJU FINANCIJSKOG PLANA PRORAČUNSKOG KORISNIKA JEDINICE LOKALNE I PODRUČNE (REGIONALNE) SAMOUPRAVE ZA 2025. GODINU</t>
  </si>
  <si>
    <t>I. OPĆI DIO</t>
  </si>
  <si>
    <t>SAŽETAK  RAČUNA PRIHODA I RASHODA I  RAČUNA FINANCIRANJA</t>
  </si>
  <si>
    <t>SAŽETAK  RAČUNA PRIHODA I RASHODA</t>
  </si>
  <si>
    <t>BROJČANA OZNAKA I NAZIV</t>
  </si>
  <si>
    <t>OSTVARENJE/IZVRŠENJE 
01.01.2024.-30.06.2024.</t>
  </si>
  <si>
    <t xml:space="preserve">IZVORNI PLAN ILI REBALANS </t>
  </si>
  <si>
    <t>OSTVARENJE/IZVRŠENJE 
01.01.2025.-30.06.2025.</t>
  </si>
  <si>
    <t>INDEKS</t>
  </si>
  <si>
    <t>INDEKS**</t>
  </si>
  <si>
    <t>6=5/2*100</t>
  </si>
  <si>
    <t>7=5/3*100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</si>
  <si>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</si>
  <si>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</si>
  <si>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</si>
  <si>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</si>
  <si>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</si>
  <si>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</si>
  <si>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</si>
  <si>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</si>
  <si>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 xml:space="preserve">OSTVARENJE/IZVRŠENJE 
N-1. </t>
  </si>
  <si>
    <t>IZVORNI PLAN ILI REBALANS N.*</t>
  </si>
  <si>
    <t xml:space="preserve">OSTVARENJE/IZVRŠENJE 
N. </t>
  </si>
  <si>
    <t>7=5/4*100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</si>
  <si>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</si>
  <si>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</si>
  <si>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</si>
  <si>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</si>
  <si>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</si>
  <si>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</si>
  <si>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</si>
  <si>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</si>
  <si>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</si>
  <si>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</si>
  <si>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 RAČUN PRIHODA I RASHODA </t>
  </si>
  <si>
    <t xml:space="preserve">IZVJEŠTAJ O PRIHODIMA I RASHODIMA PREMA EKONOMSKOJ KLASIFIKACIJI </t>
  </si>
  <si>
    <t>IZVORNI PLAN ILI REBALANS I</t>
  </si>
  <si>
    <t>UKUPNI PRIHODI</t>
  </si>
  <si>
    <t>Prihodi poslovanja</t>
  </si>
  <si>
    <t>Pomoći iz inozemstva i od subjekata unutar općeg proračuna</t>
  </si>
  <si>
    <t>Pomoći od međunarodnih organizacija te institucija i tijela EU</t>
  </si>
  <si>
    <t>Tekuće pomoći od institucija i tijela EU</t>
  </si>
  <si>
    <t xml:space="preserve">Pomoći od izvanproračunskih korisnika </t>
  </si>
  <si>
    <t>Tekuće pomoći od inozemnih vlada</t>
  </si>
  <si>
    <t xml:space="preserve">Pomoći proračunskim korisnicima iz proračuna koji im nije nadležan </t>
  </si>
  <si>
    <t>Tekuće pomoći od izvanproračunskih korisnika</t>
  </si>
  <si>
    <t xml:space="preserve">Kapitalne pomoći proračunskim korisnicima iz proračuna koji im nije nadležan </t>
  </si>
  <si>
    <t xml:space="preserve">Pomoći temeljem prijenosa EU sredstava </t>
  </si>
  <si>
    <t xml:space="preserve">Tekuće pomoći temeljem prijenosa EU sredstava </t>
  </si>
  <si>
    <t xml:space="preserve">Kapitalne pomoći temeljem prijenosa EU sredstava </t>
  </si>
  <si>
    <t xml:space="preserve">Prijenosi između proračunskih korisnika istog proračuna </t>
  </si>
  <si>
    <t xml:space="preserve">Tekući prijenosi između proračunskih korinsika istog proračuna </t>
  </si>
  <si>
    <t xml:space="preserve">Kapitalni prijenosi između proračunskih korisnika istog proračuna </t>
  </si>
  <si>
    <t>Prihodi od imovine</t>
  </si>
  <si>
    <t xml:space="preserve">Prihodi od financijske imovine </t>
  </si>
  <si>
    <t xml:space="preserve">Kamate na oročena sredstva i depozite po viđenju </t>
  </si>
  <si>
    <t xml:space="preserve">Prihodi od pozitivnih tečajnih razlika i razlika zbog primjene valutne klauzule </t>
  </si>
  <si>
    <t xml:space="preserve">Prihodi od nefinancijske imovine </t>
  </si>
  <si>
    <t xml:space="preserve">Ostali prihodi od nefinancijske imovine </t>
  </si>
  <si>
    <t>Prihodi od upravnih i administrativnih pristojbi, pristojbi po posebnim propisima i naknadama</t>
  </si>
  <si>
    <t>Prihodi po posebnim propisima</t>
  </si>
  <si>
    <t xml:space="preserve">Ostali nespomenuti prihodi 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</si>
  <si>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</si>
  <si>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</si>
  <si>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</si>
  <si>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 i povrat donacija po protestiranim jamstvima</t>
  </si>
  <si>
    <t xml:space="preserve">Tekuće donacije </t>
  </si>
  <si>
    <t>Prihodi od nadležnog proračuna za financiranje redovne djelatnosti proračunskih korisnika</t>
  </si>
  <si>
    <t>Prihodi iz nadležnog proračuna za financiranje redovne djelatnosti proračunskih korisnika (šifre 6711 do 6714)</t>
  </si>
  <si>
    <t>Prihodi iz  nadležnog proračuna za financiranje rashoda poslovanja</t>
  </si>
  <si>
    <t>Prihodi iz nadležnog proračuna za financiranje rashoda za nabavu nefinancijske imovine</t>
  </si>
  <si>
    <t xml:space="preserve">VLASTITI IZVORI </t>
  </si>
  <si>
    <t>Višak/manjak prihoda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</si>
  <si>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</si>
  <si>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</si>
  <si>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</si>
  <si>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</si>
  <si>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…</t>
  </si>
  <si>
    <t>UKUPNI RASHODI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</si>
  <si>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</si>
  <si>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</si>
  <si>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</si>
  <si>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</si>
  <si>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</si>
  <si>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</si>
  <si>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</si>
  <si>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</si>
  <si>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</si>
  <si>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</si>
  <si>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</si>
  <si>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 xml:space="preserve">Naknade za prijevoz, za rad na terenu i odvojeni život </t>
  </si>
  <si>
    <t>Stručno usavršavanje zaposlenika</t>
  </si>
  <si>
    <t xml:space="preserve">Ostale naknade troškova zaposlenima </t>
  </si>
  <si>
    <t xml:space="preserve">Rashodi za meterijal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</si>
  <si>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</si>
  <si>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</si>
  <si>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</si>
  <si>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</si>
  <si>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</si>
  <si>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</si>
  <si>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</si>
  <si>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</si>
  <si>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</si>
  <si>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</si>
  <si>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Komunikacijske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</si>
  <si>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</si>
  <si>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</si>
  <si>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</si>
  <si>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</si>
  <si>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</si>
  <si>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</si>
  <si>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</si>
  <si>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</si>
  <si>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</si>
  <si>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Članarina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</si>
  <si>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</si>
  <si>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</si>
  <si>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</si>
  <si>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</si>
  <si>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</si>
  <si>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</si>
  <si>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</si>
  <si>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 xml:space="preserve">Ostali rashodi </t>
  </si>
  <si>
    <t xml:space="preserve">Tekuće donacije u naravi </t>
  </si>
  <si>
    <t>Rashodi za nabavu nefinancijske imovine</t>
  </si>
  <si>
    <t>Rashodi za nabavu proizvedene dugotrajne imovine</t>
  </si>
  <si>
    <t xml:space="preserve">Postrojenje i oprema </t>
  </si>
  <si>
    <t xml:space="preserve">Oprema za odražavanje i zaštitu </t>
  </si>
  <si>
    <t xml:space="preserve">Instrumenti, uređaji i strojevi </t>
  </si>
  <si>
    <t>Uređaji, strojevi i oprema za ostale namjene</t>
  </si>
  <si>
    <t>IZVJEŠTAJ O PRIHODIMA I RASHODIMA PREMA IZVORIMA FINANCIRANJA</t>
  </si>
  <si>
    <t>IZVORNI PLAN ILI REBALANS 2025</t>
  </si>
  <si>
    <t xml:space="preserve">UKUPNO PRIHODI </t>
  </si>
  <si>
    <t>Izvor 1. Opći prihodi i primici</t>
  </si>
  <si>
    <t>Izvor 1.1.1 Opći prihodi i primici</t>
  </si>
  <si>
    <t>Izvor 3. Vlastiti prihodi</t>
  </si>
  <si>
    <t xml:space="preserve">Izvor 3.2.1 Vlastiti prihodi proračunski korisnici </t>
  </si>
  <si>
    <t xml:space="preserve">641 Prihodi od financijske imovine </t>
  </si>
  <si>
    <t xml:space="preserve">642 Prihodi od nefinacijske imovine </t>
  </si>
  <si>
    <t>661 Prihodi od prodaje proizvoda i robe te pruženih usluga</t>
  </si>
  <si>
    <t xml:space="preserve">Izvor 3.2.2 Vlastiti prihodi proračunski korisnici prenesena sredstva </t>
  </si>
  <si>
    <t>9221 Višak prihoda</t>
  </si>
  <si>
    <t>Izvor 4. Prihodi za posebne namjene</t>
  </si>
  <si>
    <t xml:space="preserve">Izvor 4.3.1 Prihodi za posebne namjene proračunski korisnici </t>
  </si>
  <si>
    <t>634 Pomoći od izvanproračunskih korisnika</t>
  </si>
  <si>
    <t>636 Pomoći proračunskim korisnicima iz proračuna koji im nije nadležan</t>
  </si>
  <si>
    <t xml:space="preserve">652 Prihodi po posebnim propisima </t>
  </si>
  <si>
    <t>Izvor 4.4.1 Decentralizirana sredstva</t>
  </si>
  <si>
    <t>671 Prihodi iz nadležnog proračuna za financiranje redovne djelatnosti proračunskih korisnika</t>
  </si>
  <si>
    <t xml:space="preserve">Izvor 5. Pomoći </t>
  </si>
  <si>
    <t>Izvor 5.6.1</t>
  </si>
  <si>
    <t xml:space="preserve">Izvor 5.8.1 Ostale pomoći proračunski korisnici </t>
  </si>
  <si>
    <t xml:space="preserve">Izvor 5.9.1 Pomoći/Fondovi EU proračunski korisnici </t>
  </si>
  <si>
    <t>632 Pomoći od međunarodnih organizacija te institucija i tijela EU</t>
  </si>
  <si>
    <t xml:space="preserve">638 Pomoći iz državnog proračuna temeljem prijenosa EU sredstava </t>
  </si>
  <si>
    <t xml:space="preserve">639 Prijenosi između proračunskih korisnika istog proračuna </t>
  </si>
  <si>
    <t xml:space="preserve">Izvor 5.9.2 Pomoći/Fondovi EU proračunski korisnici  prenesena sredstava </t>
  </si>
  <si>
    <t xml:space="preserve">  922 Višak prihoda poslovanja </t>
  </si>
  <si>
    <t xml:space="preserve">Izvor 6.2.1 Donacije proračunski korisnici  </t>
  </si>
  <si>
    <t xml:space="preserve">663 Donacije od pravnih i fizičkih osoba izvan općeg proračuni </t>
  </si>
  <si>
    <t>UKUPNO RASHODI</t>
  </si>
  <si>
    <t>Izvor 1.1 Opći prihodi i primici</t>
  </si>
  <si>
    <t>311 Plaće (Bruto)</t>
  </si>
  <si>
    <t>312 Ostali rashodi za zaposlene</t>
  </si>
  <si>
    <t>313 Doprinosi na plaće</t>
  </si>
  <si>
    <t xml:space="preserve">321 Naknade troškova zaposlenima </t>
  </si>
  <si>
    <t>323 Rashodi za usluge</t>
  </si>
  <si>
    <t xml:space="preserve">Izvor 3.2. Vlastiti prihodi proračunski korisnici </t>
  </si>
  <si>
    <t xml:space="preserve">321 Naknade troškovima zaposlenima </t>
  </si>
  <si>
    <t xml:space="preserve">322 Rashod za materijal i energiju </t>
  </si>
  <si>
    <t xml:space="preserve">323 Rashodi za usluge </t>
  </si>
  <si>
    <t xml:space="preserve">324 Naknade troškova osobama izvan radnog odnosa </t>
  </si>
  <si>
    <t xml:space="preserve">329 Ostali nespomenuti rashodi poslovanja </t>
  </si>
  <si>
    <t xml:space="preserve">424 Knjige, umjetnička djela i ostale izložbene vrijednosti </t>
  </si>
  <si>
    <t xml:space="preserve">Izvor 3.2.2. Vlastiti prihodi proračunski korisnici </t>
  </si>
  <si>
    <t>321 Naknada troškova zaposlenima</t>
  </si>
  <si>
    <t xml:space="preserve">322 Rashodi za materijal i energiju </t>
  </si>
  <si>
    <t xml:space="preserve">Izvor 4.3 Prihodi za posebne namjene proračunski korisnici </t>
  </si>
  <si>
    <t xml:space="preserve">Izvor 4.4.Decentralizirana sredstva </t>
  </si>
  <si>
    <t xml:space="preserve">Izvor 4.4.1 Decentralizirana sredstva </t>
  </si>
  <si>
    <t>321 Naknade troškova zaposlenima</t>
  </si>
  <si>
    <t xml:space="preserve">343 Ostali financijski rashodi </t>
  </si>
  <si>
    <t>422 Kapitalna ulaganja</t>
  </si>
  <si>
    <t>Izvor 5. Pomoći</t>
  </si>
  <si>
    <t>Izvor 5.6 Fondovi EU</t>
  </si>
  <si>
    <t xml:space="preserve">Izvor 5.6.1. Fondovi EU </t>
  </si>
  <si>
    <t xml:space="preserve">Izvor 5.8 Ostale pomoći proračunski korisnici </t>
  </si>
  <si>
    <t xml:space="preserve">Izvor 5.8.1.Ostale pomoći proračunski korisnici </t>
  </si>
  <si>
    <t>381 Tekuće donacije</t>
  </si>
  <si>
    <t xml:space="preserve">Izvor 5.9. Pomoći Fondovi EU </t>
  </si>
  <si>
    <t>322 Rashodi za materijal i energiju</t>
  </si>
  <si>
    <t xml:space="preserve">422 Postrojenja i oprema </t>
  </si>
  <si>
    <t>Izvor 5.9.2 Pomoći/Fondovi EU proračunski korisnici prenesena sredstva</t>
  </si>
  <si>
    <t xml:space="preserve">Izvor 6. Donacije </t>
  </si>
  <si>
    <t xml:space="preserve">Izvor 6.2  Donacije proračunski korisnici  </t>
  </si>
  <si>
    <t>329 Ostali nespomenuti rashodi poslovanja</t>
  </si>
  <si>
    <t>IZVJEŠTAJ O RASHODIMA PREMA FUNKCIJSKOJ KLASIFIKACIJI</t>
  </si>
  <si>
    <t>IZVRŠENJE 
01.01.2024.-30.06.2024.</t>
  </si>
  <si>
    <t>IZVRŠENJE 
01.01.2025.-30.06.2025.</t>
  </si>
  <si>
    <t xml:space="preserve">09 OBRAZOVANJE </t>
  </si>
  <si>
    <t xml:space="preserve">092 Srednjoškolsko obrazovanje </t>
  </si>
  <si>
    <t xml:space="preserve">0922 Više srednjoškolsko obrazovanje </t>
  </si>
  <si>
    <t xml:space="preserve"> RAČUN FINANCIRANJA</t>
  </si>
  <si>
    <t xml:space="preserve">IZVJEŠTAJ RAČUNA FINANCIRANJA PREMA EKONOMSKOJ KLASIFIKACIJI </t>
  </si>
  <si>
    <t>OSTVARENJE/IZVRŠENJE 
2024.</t>
  </si>
  <si>
    <t>IZVORNI PLAN ILI REBALANS</t>
  </si>
  <si>
    <t>OSTVARENJE/IZVRŠENJE 
2025.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</si>
  <si>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</si>
  <si>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</si>
  <si>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</si>
  <si>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</si>
  <si>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</si>
  <si>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</si>
  <si>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</si>
  <si>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</si>
  <si>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</si>
  <si>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II. POSEBNI DIO</t>
  </si>
  <si>
    <t>IZVJEŠTAJ PO PROGRAMSKOJ KLASIFIKACIJI</t>
  </si>
  <si>
    <t>SREDNJA ŠKOLA METKOVIĆ</t>
  </si>
  <si>
    <t xml:space="preserve">Izvor 1. </t>
  </si>
  <si>
    <t>Opći prihodi i primici</t>
  </si>
  <si>
    <t xml:space="preserve">Izvor 1.1.1 </t>
  </si>
  <si>
    <t>Prihodi iz nadležnog proračuna za financiranje redovne djelatnosti proračunskih korisnika</t>
  </si>
  <si>
    <t>Izvor 3.</t>
  </si>
  <si>
    <t>Vlastiti prihodi</t>
  </si>
  <si>
    <t xml:space="preserve">Izvor 3.2.1 </t>
  </si>
  <si>
    <t xml:space="preserve">Vlastiti prihodi proračunski korisnici </t>
  </si>
  <si>
    <t>Prihodi od financijske imovine</t>
  </si>
  <si>
    <t xml:space="preserve">Prihodi od nefinacijske imovine </t>
  </si>
  <si>
    <t xml:space="preserve">Izvor 3.2.2 </t>
  </si>
  <si>
    <t xml:space="preserve">Vlastiti prihodi proračunski korisnici prenesena sredstva </t>
  </si>
  <si>
    <t>Višak prihoda</t>
  </si>
  <si>
    <t xml:space="preserve">Izvor 4. </t>
  </si>
  <si>
    <t>Prihodi za posebne namjene</t>
  </si>
  <si>
    <t xml:space="preserve">Izvor 4.3.1 </t>
  </si>
  <si>
    <t xml:space="preserve">Prihodi za posebne namjene proračunski korisnici </t>
  </si>
  <si>
    <t>Pomoći od izvanproračunskih korisnika</t>
  </si>
  <si>
    <t>Pomoći proračunskim korisnicima iz proračuna koji im nije nadležan</t>
  </si>
  <si>
    <t xml:space="preserve">Prihodi po posebnim propisima </t>
  </si>
  <si>
    <t xml:space="preserve">Izvor 4.4.1 </t>
  </si>
  <si>
    <t>Decentralizirana sredstva</t>
  </si>
  <si>
    <t xml:space="preserve">Izvor 5. </t>
  </si>
  <si>
    <t xml:space="preserve">Pomoći </t>
  </si>
  <si>
    <t>Izvor 5.2.1</t>
  </si>
  <si>
    <t>Ostale pomoći</t>
  </si>
  <si>
    <t>Fondovi EU</t>
  </si>
  <si>
    <t xml:space="preserve">Izvor 5.8.1 </t>
  </si>
  <si>
    <t xml:space="preserve">Ostale pomoći proračunski korisnici </t>
  </si>
  <si>
    <t xml:space="preserve">Izvor 5.9.1 </t>
  </si>
  <si>
    <t xml:space="preserve">Pomoći/Fondovi EU proračunski korisnici </t>
  </si>
  <si>
    <t xml:space="preserve">Pomoći iz državnog proračuna temeljem prijenosa EU sredstava </t>
  </si>
  <si>
    <t xml:space="preserve">Izvor 5.9.2 </t>
  </si>
  <si>
    <t xml:space="preserve">Pomoći/Fondovi EU proračunski korisnici  prenesena sredstava </t>
  </si>
  <si>
    <t xml:space="preserve">Izvor 6.2.1 </t>
  </si>
  <si>
    <t xml:space="preserve">Donacije proračunski korisnici  </t>
  </si>
  <si>
    <t xml:space="preserve">Donacije od pravnih i fizičkih osoba izvan općeg proračuni </t>
  </si>
  <si>
    <t>Program A101206</t>
  </si>
  <si>
    <t xml:space="preserve">EU projekti UO za obrazovanje, kulturu i sport </t>
  </si>
  <si>
    <t>Aktivnost A101206t120602</t>
  </si>
  <si>
    <t xml:space="preserve">Zajedno možemo sve! osiguranje pomoćnika u nastavi za učenike s teškoćama </t>
  </si>
  <si>
    <t>Izvor 1.1</t>
  </si>
  <si>
    <t xml:space="preserve">Naknade troškova zaposlenima </t>
  </si>
  <si>
    <t>Pomoći</t>
  </si>
  <si>
    <t>Izvor 5.6</t>
  </si>
  <si>
    <t xml:space="preserve">Izvor 5.6.1. </t>
  </si>
  <si>
    <t xml:space="preserve">Fondovi EU Usluge obrazovanja koje nisu drugdje svrstane </t>
  </si>
  <si>
    <t>Program A101207</t>
  </si>
  <si>
    <t xml:space="preserve">Zakonski standard ustanova u obrazovanju </t>
  </si>
  <si>
    <t>Aktivnost A101207A20704</t>
  </si>
  <si>
    <t>Osiguravanje uvjeta rada za redovno poslovanje srednjih škola i učeničkih domova</t>
  </si>
  <si>
    <t xml:space="preserve">Prihodi za posebne namjene </t>
  </si>
  <si>
    <t>Izvor 4.4.</t>
  </si>
  <si>
    <t xml:space="preserve">Decentralizirana sredstva </t>
  </si>
  <si>
    <t xml:space="preserve">Rashodi za materijal i energiju </t>
  </si>
  <si>
    <t xml:space="preserve">Rashodi za usluge </t>
  </si>
  <si>
    <t xml:space="preserve">Ostali nespomenuti rashodi poslovanja </t>
  </si>
  <si>
    <t xml:space="preserve">Ostali financijski rashodi </t>
  </si>
  <si>
    <t>Izvor 5.</t>
  </si>
  <si>
    <t xml:space="preserve">Izvor 5.8 </t>
  </si>
  <si>
    <t>Izvor 5.8.1.</t>
  </si>
  <si>
    <t>Aktivnost A101207A120706</t>
  </si>
  <si>
    <t xml:space="preserve">Investicijska ulaganja u srednje škole i učeničke domove </t>
  </si>
  <si>
    <t xml:space="preserve">Izvor 4.4 </t>
  </si>
  <si>
    <t>Aktivnost A101206T120707</t>
  </si>
  <si>
    <t xml:space="preserve">Kapitalna ulaganja u srednje škole i učeničke domove </t>
  </si>
  <si>
    <t xml:space="preserve">Postrojenja i oprema </t>
  </si>
  <si>
    <t>Program A101208</t>
  </si>
  <si>
    <t xml:space="preserve">Program ustanova u obrazovanju iznad standarda </t>
  </si>
  <si>
    <t>Aktivnost A101208A120804</t>
  </si>
  <si>
    <t>Financiranje školskih projekata</t>
  </si>
  <si>
    <t xml:space="preserve">Izvor 5.9. </t>
  </si>
  <si>
    <t xml:space="preserve">Pomoći Fondovi EU </t>
  </si>
  <si>
    <t>Rashodi za materijal i energiju</t>
  </si>
  <si>
    <t>Pomoći/Fondovi EU proračunski korisnici prenesena sredstva</t>
  </si>
  <si>
    <t>Aktivnost A101206t120813</t>
  </si>
  <si>
    <t xml:space="preserve">Ostel aktivnosti svih srednjih škola i učeničkih domova </t>
  </si>
  <si>
    <t xml:space="preserve">Izvor 4.3 </t>
  </si>
  <si>
    <t xml:space="preserve">Izvor 6. </t>
  </si>
  <si>
    <t xml:space="preserve">Donacije </t>
  </si>
  <si>
    <t xml:space="preserve">Izvor 6.2  </t>
  </si>
  <si>
    <t>Aktivnost A101208A120814</t>
  </si>
  <si>
    <t xml:space="preserve">Dodatne djelatnosti srednjih škola i učeničkih domova </t>
  </si>
  <si>
    <t xml:space="preserve">Izvor 3. </t>
  </si>
  <si>
    <t xml:space="preserve">Izvor 3.2. </t>
  </si>
  <si>
    <t xml:space="preserve">Naknade troškovima zaposlenima </t>
  </si>
  <si>
    <t xml:space="preserve">Rashod za materijal i energiju </t>
  </si>
  <si>
    <t xml:space="preserve">Naknade troškova osobama izvan radnog odnosa </t>
  </si>
  <si>
    <t xml:space="preserve">Knjige, umjetnička djela i ostale izložbene vrijednosti </t>
  </si>
  <si>
    <t xml:space="preserve">Izvor 3.2.2. </t>
  </si>
  <si>
    <t>Naknada troškova zaposlenima</t>
  </si>
  <si>
    <t>Aktinost A101208A120820</t>
  </si>
  <si>
    <t>Projekt Opskrba školskih ustanova higijenskim potrepštinama za učenice srednjih škola</t>
  </si>
  <si>
    <t>izvor 5.8.1.</t>
  </si>
  <si>
    <t>Uredska oprema i namještaj</t>
  </si>
  <si>
    <t>311 Plaće za zaposlene</t>
  </si>
  <si>
    <t>343 Financijski rashodi</t>
  </si>
  <si>
    <t>Aktivnost A101208A120803</t>
  </si>
  <si>
    <t>Plaće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</si>
</sst>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n"/>
    <numFmt numFmtId="165" formatCode="#,##0\ _k_n"/>
  </numFmts>
  <fonts count="27" x14ac:knownFonts="1">
    <font>
      <sz val="11"/>
      <color theme="1"/>
      <name val="Calibri"/>
      <scheme val="minor"/>
    </font>
    <font>
      <b/>
      <sz val="12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D0CECE"/>
        <bgColor rgb="FFD0CECE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9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right" vertical="center"/>
    </xf>
    <xf numFmtId="0" fontId="11" fillId="0" borderId="12" xfId="0" quotePrefix="1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12" xfId="0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right"/>
    </xf>
    <xf numFmtId="3" fontId="11" fillId="3" borderId="12" xfId="0" applyNumberFormat="1" applyFont="1" applyFill="1" applyBorder="1" applyAlignment="1">
      <alignment horizontal="center"/>
    </xf>
    <xf numFmtId="0" fontId="14" fillId="3" borderId="14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4" fontId="11" fillId="0" borderId="12" xfId="0" applyNumberFormat="1" applyFont="1" applyBorder="1" applyAlignment="1">
      <alignment horizontal="right" wrapText="1"/>
    </xf>
    <xf numFmtId="0" fontId="1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164" fontId="11" fillId="0" borderId="12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center"/>
    </xf>
    <xf numFmtId="164" fontId="9" fillId="0" borderId="12" xfId="0" applyNumberFormat="1" applyFont="1" applyBorder="1"/>
    <xf numFmtId="0" fontId="17" fillId="2" borderId="4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wrapText="1"/>
    </xf>
    <xf numFmtId="3" fontId="1" fillId="2" borderId="4" xfId="0" applyNumberFormat="1" applyFont="1" applyFill="1" applyBorder="1" applyAlignment="1">
      <alignment horizontal="right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" fontId="11" fillId="3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164" fontId="11" fillId="2" borderId="12" xfId="0" applyNumberFormat="1" applyFont="1" applyFill="1" applyBorder="1" applyAlignment="1">
      <alignment horizontal="right"/>
    </xf>
    <xf numFmtId="1" fontId="6" fillId="0" borderId="12" xfId="0" applyNumberFormat="1" applyFont="1" applyBorder="1" applyAlignment="1">
      <alignment horizontal="center"/>
    </xf>
    <xf numFmtId="0" fontId="14" fillId="2" borderId="16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164" fontId="9" fillId="0" borderId="17" xfId="0" applyNumberFormat="1" applyFont="1" applyBorder="1"/>
    <xf numFmtId="164" fontId="6" fillId="0" borderId="17" xfId="0" applyNumberFormat="1" applyFont="1" applyBorder="1"/>
    <xf numFmtId="164" fontId="5" fillId="2" borderId="12" xfId="0" applyNumberFormat="1" applyFont="1" applyFill="1" applyBorder="1" applyAlignment="1">
      <alignment horizontal="right"/>
    </xf>
    <xf numFmtId="164" fontId="6" fillId="0" borderId="12" xfId="0" applyNumberFormat="1" applyFont="1" applyBorder="1"/>
    <xf numFmtId="0" fontId="15" fillId="2" borderId="12" xfId="0" applyFont="1" applyFill="1" applyBorder="1" applyAlignment="1">
      <alignment horizontal="left" vertical="center"/>
    </xf>
    <xf numFmtId="0" fontId="15" fillId="2" borderId="12" xfId="0" quotePrefix="1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/>
    </xf>
    <xf numFmtId="0" fontId="6" fillId="0" borderId="12" xfId="0" applyFont="1" applyBorder="1" applyAlignment="1">
      <alignment wrapText="1"/>
    </xf>
    <xf numFmtId="0" fontId="14" fillId="2" borderId="12" xfId="0" applyFont="1" applyFill="1" applyBorder="1" applyAlignment="1">
      <alignment horizontal="left" vertical="center"/>
    </xf>
    <xf numFmtId="0" fontId="6" fillId="0" borderId="12" xfId="0" applyFont="1" applyBorder="1"/>
    <xf numFmtId="0" fontId="9" fillId="0" borderId="0" xfId="0" applyFont="1"/>
    <xf numFmtId="0" fontId="20" fillId="2" borderId="12" xfId="0" applyFont="1" applyFill="1" applyBorder="1" applyAlignment="1">
      <alignment horizontal="left" vertical="center"/>
    </xf>
    <xf numFmtId="0" fontId="15" fillId="2" borderId="12" xfId="0" quotePrefix="1" applyFont="1" applyFill="1" applyBorder="1" applyAlignment="1">
      <alignment horizontal="left" vertical="center"/>
    </xf>
    <xf numFmtId="164" fontId="6" fillId="0" borderId="0" xfId="0" applyNumberFormat="1" applyFont="1"/>
    <xf numFmtId="164" fontId="11" fillId="3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3" fontId="5" fillId="2" borderId="12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center" vertical="center" wrapText="1"/>
    </xf>
    <xf numFmtId="165" fontId="11" fillId="3" borderId="12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/>
    <xf numFmtId="164" fontId="21" fillId="2" borderId="12" xfId="0" applyNumberFormat="1" applyFont="1" applyFill="1" applyBorder="1" applyAlignment="1">
      <alignment horizontal="right"/>
    </xf>
    <xf numFmtId="165" fontId="6" fillId="0" borderId="12" xfId="0" applyNumberFormat="1" applyFont="1" applyBorder="1" applyAlignment="1">
      <alignment horizontal="center"/>
    </xf>
    <xf numFmtId="0" fontId="20" fillId="2" borderId="12" xfId="0" quotePrefix="1" applyFont="1" applyFill="1" applyBorder="1" applyAlignment="1">
      <alignment horizontal="left" vertical="center" wrapText="1"/>
    </xf>
    <xf numFmtId="164" fontId="6" fillId="2" borderId="12" xfId="0" applyNumberFormat="1" applyFont="1" applyFill="1" applyBorder="1"/>
    <xf numFmtId="164" fontId="22" fillId="2" borderId="12" xfId="0" applyNumberFormat="1" applyFont="1" applyFill="1" applyBorder="1" applyAlignment="1">
      <alignment horizontal="right"/>
    </xf>
    <xf numFmtId="0" fontId="20" fillId="2" borderId="12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165" fontId="6" fillId="0" borderId="0" xfId="0" applyNumberFormat="1" applyFont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164" fontId="11" fillId="2" borderId="12" xfId="0" applyNumberFormat="1" applyFont="1" applyFill="1" applyBorder="1" applyAlignment="1">
      <alignment horizontal="center"/>
    </xf>
    <xf numFmtId="0" fontId="19" fillId="2" borderId="12" xfId="0" quotePrefix="1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right"/>
    </xf>
    <xf numFmtId="2" fontId="6" fillId="0" borderId="12" xfId="0" applyNumberFormat="1" applyFont="1" applyBorder="1"/>
    <xf numFmtId="0" fontId="19" fillId="2" borderId="12" xfId="0" quotePrefix="1" applyFont="1" applyFill="1" applyBorder="1" applyAlignment="1">
      <alignment horizontal="left" vertical="center"/>
    </xf>
    <xf numFmtId="0" fontId="15" fillId="0" borderId="0" xfId="0" applyFont="1"/>
    <xf numFmtId="0" fontId="11" fillId="0" borderId="0" xfId="0" applyFont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164" fontId="14" fillId="4" borderId="12" xfId="0" applyNumberFormat="1" applyFont="1" applyFill="1" applyBorder="1" applyAlignment="1">
      <alignment vertical="center"/>
    </xf>
    <xf numFmtId="0" fontId="14" fillId="2" borderId="4" xfId="0" applyFont="1" applyFill="1" applyBorder="1"/>
    <xf numFmtId="0" fontId="14" fillId="4" borderId="12" xfId="0" applyFont="1" applyFill="1" applyBorder="1" applyAlignment="1">
      <alignment horizontal="center"/>
    </xf>
    <xf numFmtId="164" fontId="14" fillId="4" borderId="12" xfId="0" applyNumberFormat="1" applyFont="1" applyFill="1" applyBorder="1"/>
    <xf numFmtId="0" fontId="14" fillId="4" borderId="4" xfId="0" applyFont="1" applyFill="1" applyBorder="1"/>
    <xf numFmtId="0" fontId="15" fillId="0" borderId="12" xfId="0" applyFont="1" applyBorder="1" applyAlignment="1">
      <alignment horizontal="center"/>
    </xf>
    <xf numFmtId="164" fontId="15" fillId="0" borderId="12" xfId="0" applyNumberFormat="1" applyFont="1" applyBorder="1"/>
    <xf numFmtId="0" fontId="15" fillId="0" borderId="12" xfId="0" applyFont="1" applyBorder="1" applyAlignment="1">
      <alignment horizontal="center"/>
    </xf>
    <xf numFmtId="164" fontId="15" fillId="0" borderId="12" xfId="0" applyNumberFormat="1" applyFont="1" applyBorder="1" applyAlignment="1"/>
    <xf numFmtId="0" fontId="14" fillId="0" borderId="0" xfId="0" applyFont="1"/>
    <xf numFmtId="164" fontId="14" fillId="0" borderId="12" xfId="0" applyNumberFormat="1" applyFont="1" applyBorder="1"/>
    <xf numFmtId="0" fontId="14" fillId="4" borderId="12" xfId="0" applyFont="1" applyFill="1" applyBorder="1" applyAlignment="1">
      <alignment horizontal="center" vertical="center"/>
    </xf>
    <xf numFmtId="164" fontId="14" fillId="2" borderId="12" xfId="0" applyNumberFormat="1" applyFont="1" applyFill="1" applyBorder="1" applyAlignment="1">
      <alignment vertical="center"/>
    </xf>
    <xf numFmtId="164" fontId="15" fillId="2" borderId="12" xfId="0" applyNumberFormat="1" applyFont="1" applyFill="1" applyBorder="1"/>
    <xf numFmtId="164" fontId="5" fillId="2" borderId="12" xfId="0" applyNumberFormat="1" applyFont="1" applyFill="1" applyBorder="1" applyAlignment="1">
      <alignment horizontal="right"/>
    </xf>
    <xf numFmtId="164" fontId="11" fillId="4" borderId="12" xfId="0" applyNumberFormat="1" applyFont="1" applyFill="1" applyBorder="1" applyAlignment="1">
      <alignment horizontal="right"/>
    </xf>
    <xf numFmtId="0" fontId="15" fillId="4" borderId="12" xfId="0" applyFont="1" applyFill="1" applyBorder="1" applyAlignment="1">
      <alignment horizontal="center"/>
    </xf>
    <xf numFmtId="164" fontId="14" fillId="4" borderId="12" xfId="0" applyNumberFormat="1" applyFont="1" applyFill="1" applyBorder="1" applyAlignment="1"/>
    <xf numFmtId="164" fontId="11" fillId="4" borderId="12" xfId="0" applyNumberFormat="1" applyFont="1" applyFill="1" applyBorder="1" applyAlignment="1">
      <alignment horizontal="right"/>
    </xf>
    <xf numFmtId="0" fontId="14" fillId="2" borderId="0" xfId="0" applyFont="1" applyFill="1"/>
    <xf numFmtId="0" fontId="15" fillId="2" borderId="12" xfId="0" applyFont="1" applyFill="1" applyBorder="1" applyAlignment="1">
      <alignment horizontal="center"/>
    </xf>
    <xf numFmtId="164" fontId="15" fillId="2" borderId="12" xfId="0" applyNumberFormat="1" applyFont="1" applyFill="1" applyBorder="1" applyAlignment="1"/>
    <xf numFmtId="164" fontId="14" fillId="2" borderId="12" xfId="0" applyNumberFormat="1" applyFont="1" applyFill="1" applyBorder="1"/>
    <xf numFmtId="0" fontId="14" fillId="0" borderId="12" xfId="0" applyFont="1" applyBorder="1" applyAlignment="1">
      <alignment horizontal="center"/>
    </xf>
    <xf numFmtId="164" fontId="11" fillId="2" borderId="12" xfId="0" applyNumberFormat="1" applyFont="1" applyFill="1" applyBorder="1" applyAlignment="1">
      <alignment horizontal="right"/>
    </xf>
    <xf numFmtId="164" fontId="15" fillId="4" borderId="12" xfId="0" applyNumberFormat="1" applyFont="1" applyFill="1" applyBorder="1"/>
    <xf numFmtId="0" fontId="14" fillId="2" borderId="4" xfId="0" applyFont="1" applyFill="1" applyBorder="1" applyAlignment="1">
      <alignment horizontal="center"/>
    </xf>
    <xf numFmtId="0" fontId="0" fillId="0" borderId="0" xfId="0" applyFont="1" applyAlignment="1"/>
    <xf numFmtId="0" fontId="23" fillId="2" borderId="12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left" vertical="center"/>
    </xf>
    <xf numFmtId="0" fontId="26" fillId="2" borderId="12" xfId="0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left" vertical="center" wrapText="1"/>
    </xf>
    <xf numFmtId="0" fontId="23" fillId="2" borderId="12" xfId="0" quotePrefix="1" applyFont="1" applyFill="1" applyBorder="1" applyAlignment="1">
      <alignment horizontal="left" vertical="center" wrapText="1"/>
    </xf>
    <xf numFmtId="0" fontId="23" fillId="0" borderId="1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wrapText="1"/>
    </xf>
    <xf numFmtId="0" fontId="2" fillId="0" borderId="6" xfId="0" applyFont="1" applyBorder="1"/>
    <xf numFmtId="0" fontId="2" fillId="0" borderId="7" xfId="0" applyFont="1" applyBorder="1"/>
    <xf numFmtId="0" fontId="11" fillId="0" borderId="9" xfId="0" quotePrefix="1" applyFont="1" applyBorder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0" fontId="13" fillId="0" borderId="9" xfId="0" applyFont="1" applyBorder="1" applyAlignment="1">
      <alignment horizontal="center" wrapText="1"/>
    </xf>
    <xf numFmtId="0" fontId="14" fillId="3" borderId="9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14" fillId="0" borderId="9" xfId="0" applyFont="1" applyBorder="1" applyAlignment="1">
      <alignment horizontal="left" vertical="center" wrapText="1"/>
    </xf>
    <xf numFmtId="0" fontId="14" fillId="0" borderId="9" xfId="0" quotePrefix="1" applyFont="1" applyBorder="1" applyAlignment="1">
      <alignment horizontal="left" vertical="center"/>
    </xf>
    <xf numFmtId="0" fontId="14" fillId="0" borderId="9" xfId="0" quotePrefix="1" applyFont="1" applyBorder="1" applyAlignment="1">
      <alignment horizontal="left" vertical="center" wrapText="1"/>
    </xf>
    <xf numFmtId="0" fontId="14" fillId="3" borderId="9" xfId="0" quotePrefix="1" applyFont="1" applyFill="1" applyBorder="1" applyAlignment="1">
      <alignment horizontal="left" vertical="center" wrapText="1"/>
    </xf>
    <xf numFmtId="0" fontId="17" fillId="2" borderId="1" xfId="0" quotePrefix="1" applyFont="1" applyFill="1" applyBorder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0" fillId="0" borderId="0" xfId="0" applyFont="1" applyAlignment="1"/>
    <xf numFmtId="0" fontId="9" fillId="0" borderId="0" xfId="0" applyFont="1" applyAlignment="1">
      <alignment horizontal="left" vertical="top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">
    <cellStyle name="Normalno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00"/>
  <sheetViews>
    <sheetView workbookViewId="0">
      <selection activeCell="I12" sqref="I12"/>
    </sheetView>
  </sheetViews>
  <sheetFormatPr defaultColWidth="14.42578125" defaultRowHeight="15" customHeight="1" x14ac:dyDescent="0.25"/>
  <cols>
    <col min="1" max="5" width="8.7109375" customWidth="1"/>
    <col min="6" max="9" width="25.28515625" customWidth="1"/>
    <col min="10" max="11" width="15.7109375" customWidth="1"/>
    <col min="12" max="31" width="8.7109375" customWidth="1"/>
  </cols>
  <sheetData>
    <row r="1" spans="1:31" ht="42" customHeight="1" x14ac:dyDescent="0.25">
      <c r="B1" s="117" t="s">
        <v>0</v>
      </c>
      <c r="C1" s="118"/>
      <c r="D1" s="118"/>
      <c r="E1" s="118"/>
      <c r="F1" s="118"/>
      <c r="G1" s="118"/>
      <c r="H1" s="118"/>
      <c r="I1" s="118"/>
      <c r="J1" s="118"/>
      <c r="K1" s="119"/>
    </row>
    <row r="2" spans="1:31" ht="15.75" customHeight="1" x14ac:dyDescent="0.25">
      <c r="B2" s="117" t="s">
        <v>1</v>
      </c>
      <c r="C2" s="118"/>
      <c r="D2" s="118"/>
      <c r="E2" s="118"/>
      <c r="F2" s="118"/>
      <c r="G2" s="118"/>
      <c r="H2" s="118"/>
      <c r="I2" s="118"/>
      <c r="J2" s="118"/>
      <c r="K2" s="119"/>
    </row>
    <row r="3" spans="1:31" ht="6.75" customHeight="1" x14ac:dyDescent="0.25">
      <c r="B3" s="120"/>
      <c r="C3" s="118"/>
      <c r="D3" s="119"/>
      <c r="E3" s="1"/>
      <c r="F3" s="1"/>
      <c r="G3" s="1"/>
      <c r="H3" s="1"/>
      <c r="I3" s="2"/>
      <c r="J3" s="2"/>
      <c r="K3" s="3"/>
    </row>
    <row r="4" spans="1:31" ht="18" customHeight="1" x14ac:dyDescent="0.25">
      <c r="B4" s="117" t="s">
        <v>2</v>
      </c>
      <c r="C4" s="118"/>
      <c r="D4" s="118"/>
      <c r="E4" s="118"/>
      <c r="F4" s="118"/>
      <c r="G4" s="118"/>
      <c r="H4" s="118"/>
      <c r="I4" s="118"/>
      <c r="J4" s="118"/>
      <c r="K4" s="119"/>
    </row>
    <row r="5" spans="1:31" ht="18" customHeight="1" x14ac:dyDescent="0.25">
      <c r="B5" s="4"/>
      <c r="C5" s="5"/>
      <c r="D5" s="5"/>
      <c r="E5" s="5"/>
      <c r="F5" s="5"/>
      <c r="G5" s="5"/>
      <c r="H5" s="5"/>
      <c r="I5" s="5"/>
      <c r="J5" s="5"/>
      <c r="K5" s="3"/>
    </row>
    <row r="6" spans="1:31" x14ac:dyDescent="0.25">
      <c r="B6" s="121" t="s">
        <v>3</v>
      </c>
      <c r="C6" s="122"/>
      <c r="D6" s="122"/>
      <c r="E6" s="122"/>
      <c r="F6" s="123"/>
      <c r="G6" s="6"/>
      <c r="H6" s="6"/>
      <c r="I6" s="6"/>
      <c r="J6" s="7"/>
      <c r="K6" s="3"/>
    </row>
    <row r="7" spans="1:31" ht="25.5" x14ac:dyDescent="0.25">
      <c r="B7" s="124" t="s">
        <v>4</v>
      </c>
      <c r="C7" s="125"/>
      <c r="D7" s="125"/>
      <c r="E7" s="125"/>
      <c r="F7" s="126"/>
      <c r="G7" s="8" t="s">
        <v>5</v>
      </c>
      <c r="H7" s="9" t="s">
        <v>6</v>
      </c>
      <c r="I7" s="8" t="s">
        <v>7</v>
      </c>
      <c r="J7" s="9" t="s">
        <v>8</v>
      </c>
      <c r="K7" s="9" t="s">
        <v>9</v>
      </c>
    </row>
    <row r="8" spans="1:31" x14ac:dyDescent="0.25">
      <c r="A8" s="10"/>
      <c r="B8" s="127">
        <v>1</v>
      </c>
      <c r="C8" s="125"/>
      <c r="D8" s="125"/>
      <c r="E8" s="125"/>
      <c r="F8" s="126"/>
      <c r="G8" s="11">
        <v>2</v>
      </c>
      <c r="H8" s="12">
        <v>3</v>
      </c>
      <c r="I8" s="12">
        <v>5</v>
      </c>
      <c r="J8" s="12" t="s">
        <v>10</v>
      </c>
      <c r="K8" s="12" t="s">
        <v>11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x14ac:dyDescent="0.25">
      <c r="B9" s="128" t="s">
        <v>12</v>
      </c>
      <c r="C9" s="125"/>
      <c r="D9" s="125"/>
      <c r="E9" s="125"/>
      <c r="F9" s="129"/>
      <c r="G9" s="13">
        <f>SUM(G10:G11)</f>
        <v>1160802.94</v>
      </c>
      <c r="H9" s="13">
        <f>H10+H11</f>
        <v>2684805</v>
      </c>
      <c r="I9" s="13">
        <f>I10+I11</f>
        <v>1311853.55</v>
      </c>
      <c r="J9" s="14">
        <f t="shared" ref="J9:J10" si="0">I9/G9*100</f>
        <v>113.01259712522781</v>
      </c>
      <c r="K9" s="14">
        <f t="shared" ref="K9:K10" si="1">I9/H9*100</f>
        <v>48.862153862198561</v>
      </c>
    </row>
    <row r="10" spans="1:31" x14ac:dyDescent="0.25">
      <c r="B10" s="130" t="s">
        <v>13</v>
      </c>
      <c r="C10" s="125"/>
      <c r="D10" s="125"/>
      <c r="E10" s="125"/>
      <c r="F10" s="125"/>
      <c r="G10" s="13">
        <v>1160802.94</v>
      </c>
      <c r="H10" s="13">
        <v>2684805</v>
      </c>
      <c r="I10" s="13">
        <v>1311853.55</v>
      </c>
      <c r="J10" s="14">
        <f t="shared" si="0"/>
        <v>113.01259712522781</v>
      </c>
      <c r="K10" s="14">
        <f t="shared" si="1"/>
        <v>48.862153862198561</v>
      </c>
    </row>
    <row r="11" spans="1:31" x14ac:dyDescent="0.25">
      <c r="B11" s="131" t="s">
        <v>14</v>
      </c>
      <c r="C11" s="125"/>
      <c r="D11" s="125"/>
      <c r="E11" s="125"/>
      <c r="F11" s="125"/>
      <c r="G11" s="13">
        <v>0</v>
      </c>
      <c r="H11" s="13">
        <v>0</v>
      </c>
      <c r="I11" s="13">
        <v>0</v>
      </c>
      <c r="J11" s="14">
        <v>0</v>
      </c>
      <c r="K11" s="14">
        <v>0</v>
      </c>
    </row>
    <row r="12" spans="1:31" x14ac:dyDescent="0.25">
      <c r="B12" s="15" t="s">
        <v>15</v>
      </c>
      <c r="C12" s="16"/>
      <c r="D12" s="16"/>
      <c r="E12" s="16"/>
      <c r="F12" s="16"/>
      <c r="G12" s="13">
        <f>SUM(G13:G14)</f>
        <v>1190055.6599999999</v>
      </c>
      <c r="H12" s="13">
        <f>H13+H14</f>
        <v>2684805</v>
      </c>
      <c r="I12" s="13">
        <f>I13+I14</f>
        <v>1454100.68</v>
      </c>
      <c r="J12" s="14">
        <f t="shared" ref="J12:J15" si="2">I12/G12*100</f>
        <v>122.18761935891303</v>
      </c>
      <c r="K12" s="14">
        <f t="shared" ref="K12:K13" si="3">I12/H12*100</f>
        <v>54.160383342551874</v>
      </c>
    </row>
    <row r="13" spans="1:31" x14ac:dyDescent="0.25">
      <c r="B13" s="132" t="s">
        <v>16</v>
      </c>
      <c r="C13" s="125"/>
      <c r="D13" s="125"/>
      <c r="E13" s="125"/>
      <c r="F13" s="125"/>
      <c r="G13" s="13">
        <v>1190055.6599999999</v>
      </c>
      <c r="H13" s="13">
        <v>2666305</v>
      </c>
      <c r="I13" s="13">
        <v>1432847.68</v>
      </c>
      <c r="J13" s="14">
        <f t="shared" si="2"/>
        <v>120.40173650365227</v>
      </c>
      <c r="K13" s="14">
        <f t="shared" si="3"/>
        <v>53.739076362231629</v>
      </c>
    </row>
    <row r="14" spans="1:31" x14ac:dyDescent="0.25">
      <c r="B14" s="131" t="s">
        <v>17</v>
      </c>
      <c r="C14" s="125"/>
      <c r="D14" s="125"/>
      <c r="E14" s="125"/>
      <c r="F14" s="125"/>
      <c r="G14" s="13">
        <v>0</v>
      </c>
      <c r="H14" s="13">
        <v>18500</v>
      </c>
      <c r="I14" s="13">
        <v>21253</v>
      </c>
      <c r="J14" s="14" t="e">
        <f t="shared" si="2"/>
        <v>#DIV/0!</v>
      </c>
      <c r="K14" s="14">
        <v>0</v>
      </c>
    </row>
    <row r="15" spans="1:31" x14ac:dyDescent="0.25">
      <c r="B15" s="133" t="s">
        <v>18</v>
      </c>
      <c r="C15" s="125"/>
      <c r="D15" s="125"/>
      <c r="E15" s="125"/>
      <c r="F15" s="129"/>
      <c r="G15" s="17">
        <f t="shared" ref="G15:H15" si="4">G9-G12</f>
        <v>-29252.719999999972</v>
      </c>
      <c r="H15" s="13">
        <f t="shared" si="4"/>
        <v>0</v>
      </c>
      <c r="I15" s="17">
        <f>I9-I12</f>
        <v>-142247.12999999989</v>
      </c>
      <c r="J15" s="14">
        <f t="shared" si="2"/>
        <v>486.26975542787142</v>
      </c>
      <c r="K15" s="14" t="e">
        <f>I15/H15*100</f>
        <v>#DIV/0!</v>
      </c>
    </row>
    <row r="16" spans="1:31" ht="18" x14ac:dyDescent="0.25">
      <c r="B16" s="1"/>
      <c r="C16" s="18"/>
      <c r="D16" s="18"/>
      <c r="E16" s="18"/>
      <c r="F16" s="18"/>
      <c r="G16" s="18"/>
      <c r="H16" s="18"/>
      <c r="I16" s="19"/>
      <c r="J16" s="19"/>
      <c r="K16" s="19"/>
    </row>
    <row r="17" spans="1:11" ht="18" customHeight="1" x14ac:dyDescent="0.25">
      <c r="B17" s="121" t="s">
        <v>19</v>
      </c>
      <c r="C17" s="122"/>
      <c r="D17" s="122"/>
      <c r="E17" s="122"/>
      <c r="F17" s="123"/>
      <c r="G17" s="18"/>
      <c r="H17" s="18"/>
      <c r="I17" s="19"/>
      <c r="J17" s="19"/>
      <c r="K17" s="19"/>
    </row>
    <row r="18" spans="1:11" ht="25.5" x14ac:dyDescent="0.25">
      <c r="B18" s="124" t="s">
        <v>4</v>
      </c>
      <c r="C18" s="125"/>
      <c r="D18" s="125"/>
      <c r="E18" s="125"/>
      <c r="F18" s="126"/>
      <c r="G18" s="8" t="s">
        <v>20</v>
      </c>
      <c r="H18" s="9" t="s">
        <v>21</v>
      </c>
      <c r="I18" s="8" t="s">
        <v>22</v>
      </c>
      <c r="J18" s="9" t="s">
        <v>8</v>
      </c>
      <c r="K18" s="9" t="s">
        <v>9</v>
      </c>
    </row>
    <row r="19" spans="1:11" x14ac:dyDescent="0.25">
      <c r="A19" s="10"/>
      <c r="B19" s="127">
        <v>1</v>
      </c>
      <c r="C19" s="125"/>
      <c r="D19" s="125"/>
      <c r="E19" s="125"/>
      <c r="F19" s="126"/>
      <c r="G19" s="11">
        <v>2</v>
      </c>
      <c r="H19" s="12">
        <v>3</v>
      </c>
      <c r="I19" s="12">
        <v>5</v>
      </c>
      <c r="J19" s="12" t="s">
        <v>10</v>
      </c>
      <c r="K19" s="12" t="s">
        <v>23</v>
      </c>
    </row>
    <row r="20" spans="1:11" ht="15.75" customHeight="1" x14ac:dyDescent="0.25">
      <c r="A20" s="10"/>
      <c r="B20" s="130" t="s">
        <v>24</v>
      </c>
      <c r="C20" s="125"/>
      <c r="D20" s="125"/>
      <c r="E20" s="125"/>
      <c r="F20" s="126"/>
      <c r="G20" s="20">
        <v>0</v>
      </c>
      <c r="H20" s="20">
        <v>0</v>
      </c>
      <c r="I20" s="20">
        <v>0</v>
      </c>
      <c r="J20" s="21">
        <v>0</v>
      </c>
      <c r="K20" s="21">
        <v>0</v>
      </c>
    </row>
    <row r="21" spans="1:11" ht="15.75" customHeight="1" x14ac:dyDescent="0.25">
      <c r="A21" s="10"/>
      <c r="B21" s="130" t="s">
        <v>25</v>
      </c>
      <c r="C21" s="125"/>
      <c r="D21" s="125"/>
      <c r="E21" s="125"/>
      <c r="F21" s="125"/>
      <c r="G21" s="20">
        <v>0</v>
      </c>
      <c r="H21" s="20">
        <v>0</v>
      </c>
      <c r="I21" s="20">
        <v>0</v>
      </c>
      <c r="J21" s="21">
        <v>0</v>
      </c>
      <c r="K21" s="21">
        <v>0</v>
      </c>
    </row>
    <row r="22" spans="1:11" ht="15" customHeight="1" x14ac:dyDescent="0.25">
      <c r="A22" s="10"/>
      <c r="B22" s="138" t="s">
        <v>26</v>
      </c>
      <c r="C22" s="125"/>
      <c r="D22" s="125"/>
      <c r="E22" s="125"/>
      <c r="F22" s="126"/>
      <c r="G22" s="20">
        <v>0</v>
      </c>
      <c r="H22" s="20">
        <v>0</v>
      </c>
      <c r="I22" s="20">
        <v>0</v>
      </c>
      <c r="J22" s="21">
        <v>0</v>
      </c>
      <c r="K22" s="21">
        <v>0</v>
      </c>
    </row>
    <row r="23" spans="1:11" ht="15" customHeight="1" x14ac:dyDescent="0.25">
      <c r="A23" s="10"/>
      <c r="B23" s="138" t="s">
        <v>27</v>
      </c>
      <c r="C23" s="125"/>
      <c r="D23" s="125"/>
      <c r="E23" s="125"/>
      <c r="F23" s="126"/>
      <c r="G23" s="22">
        <v>41613.97</v>
      </c>
      <c r="H23" s="20">
        <v>0</v>
      </c>
      <c r="I23" s="22">
        <v>55528.79</v>
      </c>
      <c r="J23" s="21">
        <f t="shared" ref="J23:J24" si="5">I23/G23*100</f>
        <v>133.43785752717176</v>
      </c>
      <c r="K23" s="21" t="e">
        <f t="shared" ref="K23:K24" si="6">I23/H23*100</f>
        <v>#DIV/0!</v>
      </c>
    </row>
    <row r="24" spans="1:11" ht="15.75" customHeight="1" x14ac:dyDescent="0.25">
      <c r="A24" s="10"/>
      <c r="B24" s="133" t="s">
        <v>28</v>
      </c>
      <c r="C24" s="125"/>
      <c r="D24" s="125"/>
      <c r="E24" s="125"/>
      <c r="F24" s="129"/>
      <c r="G24" s="20">
        <f>G23+G15</f>
        <v>12361.250000000029</v>
      </c>
      <c r="H24" s="20">
        <v>0</v>
      </c>
      <c r="I24" s="20">
        <f>I15+I23</f>
        <v>-86718.33999999988</v>
      </c>
      <c r="J24" s="21">
        <f t="shared" si="5"/>
        <v>-701.5337445646652</v>
      </c>
      <c r="K24" s="21" t="e">
        <f t="shared" si="6"/>
        <v>#DIV/0!</v>
      </c>
    </row>
    <row r="25" spans="1:11" ht="15.75" customHeight="1" x14ac:dyDescent="0.25">
      <c r="B25" s="23"/>
      <c r="C25" s="24"/>
      <c r="D25" s="24"/>
      <c r="E25" s="24"/>
      <c r="F25" s="24"/>
      <c r="G25" s="25"/>
      <c r="H25" s="25"/>
      <c r="I25" s="25"/>
      <c r="J25" s="25"/>
      <c r="K25" s="3"/>
    </row>
    <row r="26" spans="1:11" ht="15.75" customHeight="1" x14ac:dyDescent="0.25">
      <c r="B26" s="134" t="s">
        <v>29</v>
      </c>
      <c r="C26" s="118"/>
      <c r="D26" s="118"/>
      <c r="E26" s="118"/>
      <c r="F26" s="118"/>
      <c r="G26" s="118"/>
      <c r="H26" s="118"/>
      <c r="I26" s="118"/>
      <c r="J26" s="118"/>
      <c r="K26" s="119"/>
    </row>
    <row r="27" spans="1:11" ht="15.75" customHeight="1" x14ac:dyDescent="0.25">
      <c r="B27" s="26"/>
      <c r="C27" s="27"/>
      <c r="D27" s="27"/>
      <c r="E27" s="27"/>
      <c r="F27" s="27"/>
      <c r="G27" s="28"/>
      <c r="H27" s="28"/>
      <c r="I27" s="28"/>
      <c r="J27" s="28"/>
    </row>
    <row r="28" spans="1:11" ht="15" customHeight="1" x14ac:dyDescent="0.25">
      <c r="B28" s="135" t="s">
        <v>30</v>
      </c>
      <c r="C28" s="136"/>
      <c r="D28" s="136"/>
      <c r="E28" s="136"/>
      <c r="F28" s="136"/>
      <c r="G28" s="136"/>
      <c r="H28" s="136"/>
      <c r="I28" s="136"/>
      <c r="J28" s="136"/>
      <c r="K28" s="136"/>
    </row>
    <row r="29" spans="1:11" ht="15.75" customHeight="1" x14ac:dyDescent="0.25">
      <c r="B29" s="135" t="s">
        <v>31</v>
      </c>
      <c r="C29" s="136"/>
      <c r="D29" s="136"/>
      <c r="E29" s="136"/>
      <c r="F29" s="136"/>
      <c r="G29" s="136"/>
      <c r="H29" s="136"/>
      <c r="I29" s="136"/>
      <c r="J29" s="136"/>
      <c r="K29" s="136"/>
    </row>
    <row r="30" spans="1:11" ht="15" customHeight="1" x14ac:dyDescent="0.25">
      <c r="B30" s="135" t="s">
        <v>32</v>
      </c>
      <c r="C30" s="136"/>
      <c r="D30" s="136"/>
      <c r="E30" s="136"/>
      <c r="F30" s="136"/>
      <c r="G30" s="136"/>
      <c r="H30" s="136"/>
      <c r="I30" s="136"/>
      <c r="J30" s="136"/>
      <c r="K30" s="136"/>
    </row>
    <row r="31" spans="1:11" ht="36.75" customHeight="1" x14ac:dyDescent="0.25">
      <c r="B31" s="136"/>
      <c r="C31" s="136"/>
      <c r="D31" s="136"/>
      <c r="E31" s="136"/>
      <c r="F31" s="136"/>
      <c r="G31" s="136"/>
      <c r="H31" s="136"/>
      <c r="I31" s="136"/>
      <c r="J31" s="136"/>
      <c r="K31" s="136"/>
    </row>
    <row r="32" spans="1:11" ht="15" customHeight="1" x14ac:dyDescent="0.25">
      <c r="B32" s="137" t="s">
        <v>33</v>
      </c>
      <c r="C32" s="136"/>
      <c r="D32" s="136"/>
      <c r="E32" s="136"/>
      <c r="F32" s="136"/>
      <c r="G32" s="136"/>
      <c r="H32" s="136"/>
      <c r="I32" s="136"/>
      <c r="J32" s="136"/>
      <c r="K32" s="136"/>
    </row>
    <row r="33" spans="2:11" ht="15.75" customHeight="1" x14ac:dyDescent="0.25">
      <c r="B33" s="136"/>
      <c r="C33" s="136"/>
      <c r="D33" s="136"/>
      <c r="E33" s="136"/>
      <c r="F33" s="136"/>
      <c r="G33" s="136"/>
      <c r="H33" s="136"/>
      <c r="I33" s="136"/>
      <c r="J33" s="136"/>
      <c r="K33" s="136"/>
    </row>
    <row r="34" spans="2:11" ht="15.75" customHeight="1" x14ac:dyDescent="0.25"/>
    <row r="35" spans="2:11" ht="15.75" customHeight="1" x14ac:dyDescent="0.25"/>
    <row r="36" spans="2:11" ht="15.75" customHeight="1" x14ac:dyDescent="0.25"/>
    <row r="37" spans="2:11" ht="15.75" customHeight="1" x14ac:dyDescent="0.25"/>
    <row r="38" spans="2:11" ht="15.75" customHeight="1" x14ac:dyDescent="0.25"/>
    <row r="39" spans="2:11" ht="15.75" customHeight="1" x14ac:dyDescent="0.25"/>
    <row r="40" spans="2:11" ht="15.75" customHeight="1" x14ac:dyDescent="0.25"/>
    <row r="41" spans="2:11" ht="15.75" customHeight="1" x14ac:dyDescent="0.25"/>
    <row r="42" spans="2:11" ht="15.75" customHeight="1" x14ac:dyDescent="0.25"/>
    <row r="43" spans="2:11" ht="15.75" customHeight="1" x14ac:dyDescent="0.25"/>
    <row r="44" spans="2:11" ht="15.75" customHeight="1" x14ac:dyDescent="0.25"/>
    <row r="45" spans="2:11" ht="15.75" customHeight="1" x14ac:dyDescent="0.25"/>
    <row r="46" spans="2:11" ht="15.75" customHeight="1" x14ac:dyDescent="0.25"/>
    <row r="47" spans="2:11" ht="15.75" customHeight="1" x14ac:dyDescent="0.25"/>
    <row r="48" spans="2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28:K28"/>
    <mergeCell ref="B29:K29"/>
    <mergeCell ref="B30:K31"/>
    <mergeCell ref="B32:K33"/>
    <mergeCell ref="B18:F18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7:F17"/>
    <mergeCell ref="B26:K26"/>
    <mergeCell ref="B7:F7"/>
    <mergeCell ref="B8:F8"/>
    <mergeCell ref="B9:F9"/>
    <mergeCell ref="B10:F10"/>
    <mergeCell ref="B11:F11"/>
    <mergeCell ref="B1:K1"/>
    <mergeCell ref="B2:K2"/>
    <mergeCell ref="B3:D3"/>
    <mergeCell ref="B4:K4"/>
    <mergeCell ref="B6:F6"/>
  </mergeCells>
  <pageMargins left="0.7" right="0.7" top="0.75" bottom="0.75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opLeftCell="A70" zoomScaleNormal="100" workbookViewId="0">
      <selection activeCell="D105" sqref="D105"/>
    </sheetView>
  </sheetViews>
  <sheetFormatPr defaultColWidth="14.42578125" defaultRowHeight="15" customHeight="1" x14ac:dyDescent="0.25"/>
  <cols>
    <col min="1" max="1" width="8.7109375" customWidth="1"/>
    <col min="2" max="2" width="7.42578125" customWidth="1"/>
    <col min="3" max="3" width="8.42578125" customWidth="1"/>
    <col min="4" max="5" width="5.42578125" customWidth="1"/>
    <col min="6" max="6" width="69.7109375" customWidth="1"/>
    <col min="7" max="7" width="20.85546875" customWidth="1"/>
    <col min="8" max="8" width="22.140625" customWidth="1"/>
    <col min="9" max="9" width="22" customWidth="1"/>
    <col min="10" max="11" width="15.7109375" customWidth="1"/>
    <col min="12" max="26" width="8.7109375" customWidth="1"/>
  </cols>
  <sheetData>
    <row r="1" spans="2:11" ht="18" customHeight="1" x14ac:dyDescent="0.25">
      <c r="B1" s="29"/>
      <c r="C1" s="29"/>
      <c r="D1" s="29"/>
      <c r="E1" s="29"/>
      <c r="F1" s="29"/>
      <c r="G1" s="29"/>
      <c r="H1" s="29"/>
      <c r="I1" s="29"/>
      <c r="J1" s="30"/>
      <c r="K1" s="31"/>
    </row>
    <row r="2" spans="2:11" ht="15.75" customHeight="1" x14ac:dyDescent="0.25">
      <c r="B2" s="140" t="s">
        <v>1</v>
      </c>
      <c r="C2" s="136"/>
      <c r="D2" s="136"/>
      <c r="E2" s="136"/>
      <c r="F2" s="136"/>
      <c r="G2" s="136"/>
      <c r="H2" s="136"/>
      <c r="I2" s="136"/>
      <c r="J2" s="136"/>
      <c r="K2" s="136"/>
    </row>
    <row r="3" spans="2:11" ht="18" x14ac:dyDescent="0.25">
      <c r="B3" s="29"/>
      <c r="C3" s="29"/>
      <c r="D3" s="29"/>
      <c r="E3" s="29"/>
      <c r="F3" s="29"/>
      <c r="G3" s="29"/>
      <c r="H3" s="29"/>
      <c r="I3" s="32"/>
      <c r="J3" s="33"/>
      <c r="K3" s="31"/>
    </row>
    <row r="4" spans="2:11" ht="18" customHeight="1" x14ac:dyDescent="0.25">
      <c r="B4" s="140" t="s">
        <v>34</v>
      </c>
      <c r="C4" s="136"/>
      <c r="D4" s="136"/>
      <c r="E4" s="136"/>
      <c r="F4" s="136"/>
      <c r="G4" s="136"/>
      <c r="H4" s="136"/>
      <c r="I4" s="136"/>
      <c r="J4" s="136"/>
      <c r="K4" s="136"/>
    </row>
    <row r="5" spans="2:11" ht="18" x14ac:dyDescent="0.25">
      <c r="B5" s="29"/>
      <c r="C5" s="29"/>
      <c r="D5" s="29"/>
      <c r="E5" s="29"/>
      <c r="F5" s="29"/>
      <c r="G5" s="29"/>
      <c r="H5" s="29"/>
      <c r="I5" s="32"/>
      <c r="J5" s="33"/>
      <c r="K5" s="31"/>
    </row>
    <row r="6" spans="2:11" ht="15.75" customHeight="1" x14ac:dyDescent="0.25">
      <c r="B6" s="140" t="s">
        <v>35</v>
      </c>
      <c r="C6" s="136"/>
      <c r="D6" s="136"/>
      <c r="E6" s="136"/>
      <c r="F6" s="136"/>
      <c r="G6" s="136"/>
      <c r="H6" s="136"/>
      <c r="I6" s="136"/>
      <c r="J6" s="136"/>
      <c r="K6" s="136"/>
    </row>
    <row r="7" spans="2:11" ht="18" x14ac:dyDescent="0.25">
      <c r="B7" s="29"/>
      <c r="C7" s="29"/>
      <c r="D7" s="29"/>
      <c r="E7" s="29"/>
      <c r="F7" s="29"/>
      <c r="G7" s="29"/>
      <c r="H7" s="29"/>
      <c r="I7" s="32"/>
      <c r="J7" s="33"/>
      <c r="K7" s="31"/>
    </row>
    <row r="8" spans="2:11" ht="51" x14ac:dyDescent="0.25">
      <c r="B8" s="139" t="s">
        <v>4</v>
      </c>
      <c r="C8" s="125"/>
      <c r="D8" s="125"/>
      <c r="E8" s="125"/>
      <c r="F8" s="126"/>
      <c r="G8" s="34" t="s">
        <v>5</v>
      </c>
      <c r="H8" s="34" t="s">
        <v>36</v>
      </c>
      <c r="I8" s="34" t="s">
        <v>7</v>
      </c>
      <c r="J8" s="35" t="s">
        <v>8</v>
      </c>
      <c r="K8" s="35" t="s">
        <v>9</v>
      </c>
    </row>
    <row r="9" spans="2:11" ht="16.5" customHeight="1" x14ac:dyDescent="0.25">
      <c r="B9" s="139">
        <v>1</v>
      </c>
      <c r="C9" s="125"/>
      <c r="D9" s="125"/>
      <c r="E9" s="125"/>
      <c r="F9" s="126"/>
      <c r="G9" s="34">
        <v>5</v>
      </c>
      <c r="H9" s="34">
        <v>3</v>
      </c>
      <c r="I9" s="34">
        <v>5</v>
      </c>
      <c r="J9" s="35" t="s">
        <v>10</v>
      </c>
      <c r="K9" s="35" t="s">
        <v>23</v>
      </c>
    </row>
    <row r="10" spans="2:11" x14ac:dyDescent="0.25">
      <c r="B10" s="36"/>
      <c r="C10" s="36"/>
      <c r="D10" s="36"/>
      <c r="E10" s="36"/>
      <c r="F10" s="36" t="s">
        <v>37</v>
      </c>
      <c r="G10" s="22">
        <v>1160802.94</v>
      </c>
      <c r="H10" s="37">
        <f>H11+H44</f>
        <v>2684805</v>
      </c>
      <c r="I10" s="22">
        <f>I11+I44</f>
        <v>1311853.55</v>
      </c>
      <c r="J10" s="38">
        <f t="shared" ref="J10:J12" si="0">I10/G10*100</f>
        <v>113.01259712522781</v>
      </c>
      <c r="K10" s="38">
        <f t="shared" ref="K10:K12" si="1">I10/H10*100</f>
        <v>48.862153862198561</v>
      </c>
    </row>
    <row r="11" spans="2:11" ht="15.75" customHeight="1" x14ac:dyDescent="0.25">
      <c r="B11" s="36">
        <v>6</v>
      </c>
      <c r="C11" s="36"/>
      <c r="D11" s="36"/>
      <c r="E11" s="36"/>
      <c r="F11" s="36" t="s">
        <v>38</v>
      </c>
      <c r="G11" s="22">
        <f t="shared" ref="G11:H11" si="2">G12+G26+G32+G35+G40</f>
        <v>1160802.94</v>
      </c>
      <c r="H11" s="37">
        <f t="shared" si="2"/>
        <v>2684805</v>
      </c>
      <c r="I11" s="22">
        <f>I12+I26+I32+I35+I40</f>
        <v>1311853.55</v>
      </c>
      <c r="J11" s="38">
        <f t="shared" si="0"/>
        <v>113.01259712522781</v>
      </c>
      <c r="K11" s="38">
        <f t="shared" si="1"/>
        <v>48.862153862198561</v>
      </c>
    </row>
    <row r="12" spans="2:11" ht="18" customHeight="1" x14ac:dyDescent="0.25">
      <c r="B12" s="39"/>
      <c r="C12" s="40">
        <v>63</v>
      </c>
      <c r="D12" s="40"/>
      <c r="E12" s="40"/>
      <c r="F12" s="41" t="s">
        <v>39</v>
      </c>
      <c r="G12" s="42">
        <v>1053152.97</v>
      </c>
      <c r="H12" s="37">
        <f>H13+H15+H17+H20+H23</f>
        <v>2467701</v>
      </c>
      <c r="I12" s="42">
        <f>I13+I15+I17+I20+I23</f>
        <v>1195753.52</v>
      </c>
      <c r="J12" s="38">
        <f t="shared" si="0"/>
        <v>113.54034542579319</v>
      </c>
      <c r="K12" s="38">
        <f t="shared" si="1"/>
        <v>48.456175201128495</v>
      </c>
    </row>
    <row r="13" spans="2:11" ht="18" customHeight="1" x14ac:dyDescent="0.25">
      <c r="B13" s="39"/>
      <c r="C13" s="40"/>
      <c r="D13" s="40">
        <v>632</v>
      </c>
      <c r="E13" s="40"/>
      <c r="F13" s="41" t="s">
        <v>40</v>
      </c>
      <c r="G13" s="43">
        <v>0</v>
      </c>
      <c r="H13" s="44">
        <v>0</v>
      </c>
      <c r="I13" s="43">
        <f>I14</f>
        <v>0</v>
      </c>
      <c r="J13" s="38">
        <v>0</v>
      </c>
      <c r="K13" s="38">
        <v>0</v>
      </c>
    </row>
    <row r="14" spans="2:11" ht="18" customHeight="1" x14ac:dyDescent="0.25">
      <c r="B14" s="39"/>
      <c r="C14" s="40"/>
      <c r="D14" s="40"/>
      <c r="E14" s="40">
        <v>6323</v>
      </c>
      <c r="F14" s="41" t="s">
        <v>41</v>
      </c>
      <c r="G14" s="43">
        <v>0</v>
      </c>
      <c r="H14" s="44">
        <v>0</v>
      </c>
      <c r="I14" s="43">
        <v>0</v>
      </c>
      <c r="J14" s="38">
        <v>0</v>
      </c>
      <c r="K14" s="38">
        <v>0</v>
      </c>
    </row>
    <row r="15" spans="2:11" ht="18" customHeight="1" x14ac:dyDescent="0.25">
      <c r="B15" s="36"/>
      <c r="C15" s="41"/>
      <c r="D15" s="41">
        <v>634</v>
      </c>
      <c r="E15" s="41"/>
      <c r="F15" s="41" t="s">
        <v>42</v>
      </c>
      <c r="G15" s="45">
        <v>0</v>
      </c>
      <c r="H15" s="44">
        <v>0</v>
      </c>
      <c r="I15" s="45">
        <f>I16</f>
        <v>0</v>
      </c>
      <c r="J15" s="38">
        <v>0</v>
      </c>
      <c r="K15" s="38">
        <v>0</v>
      </c>
    </row>
    <row r="16" spans="2:11" ht="18" customHeight="1" x14ac:dyDescent="0.25">
      <c r="B16" s="46"/>
      <c r="C16" s="46"/>
      <c r="D16" s="46"/>
      <c r="E16" s="46">
        <v>6341</v>
      </c>
      <c r="F16" s="47" t="s">
        <v>43</v>
      </c>
      <c r="G16" s="45">
        <v>0</v>
      </c>
      <c r="H16" s="44">
        <v>0</v>
      </c>
      <c r="I16" s="45">
        <v>0</v>
      </c>
      <c r="J16" s="38">
        <v>0</v>
      </c>
      <c r="K16" s="38">
        <v>0</v>
      </c>
    </row>
    <row r="17" spans="2:11" ht="18" customHeight="1" x14ac:dyDescent="0.25">
      <c r="B17" s="46"/>
      <c r="C17" s="46"/>
      <c r="D17" s="46">
        <v>636</v>
      </c>
      <c r="E17" s="46"/>
      <c r="F17" s="47" t="s">
        <v>44</v>
      </c>
      <c r="G17" s="45">
        <v>1023979.5</v>
      </c>
      <c r="H17" s="44">
        <f>H18+H19</f>
        <v>2357701</v>
      </c>
      <c r="I17" s="45">
        <f>I18+I19</f>
        <v>1119533.52</v>
      </c>
      <c r="J17" s="38">
        <f t="shared" ref="J17:J18" si="3">I17/G17*100</f>
        <v>109.3316340805651</v>
      </c>
      <c r="K17" s="38">
        <f>I17/H17*100</f>
        <v>47.484117791017603</v>
      </c>
    </row>
    <row r="18" spans="2:11" ht="18" customHeight="1" x14ac:dyDescent="0.25">
      <c r="B18" s="46"/>
      <c r="C18" s="46"/>
      <c r="D18" s="48"/>
      <c r="E18" s="48">
        <v>6361</v>
      </c>
      <c r="F18" s="49" t="s">
        <v>45</v>
      </c>
      <c r="G18" s="45">
        <v>1023979.5</v>
      </c>
      <c r="H18" s="44">
        <v>2357701</v>
      </c>
      <c r="I18" s="45">
        <v>1119339.07</v>
      </c>
      <c r="J18" s="38">
        <f t="shared" si="3"/>
        <v>109.31264444258895</v>
      </c>
      <c r="K18" s="38">
        <v>0</v>
      </c>
    </row>
    <row r="19" spans="2:11" ht="18" customHeight="1" x14ac:dyDescent="0.25">
      <c r="B19" s="46"/>
      <c r="C19" s="46"/>
      <c r="D19" s="48"/>
      <c r="E19" s="48">
        <v>6362</v>
      </c>
      <c r="F19" s="49" t="s">
        <v>46</v>
      </c>
      <c r="G19" s="45">
        <v>0</v>
      </c>
      <c r="H19" s="44">
        <v>0</v>
      </c>
      <c r="I19" s="45">
        <v>194.45</v>
      </c>
      <c r="J19" s="38">
        <v>0</v>
      </c>
      <c r="K19" s="38">
        <v>0</v>
      </c>
    </row>
    <row r="20" spans="2:11" ht="18" customHeight="1" x14ac:dyDescent="0.25">
      <c r="B20" s="46"/>
      <c r="C20" s="46"/>
      <c r="D20" s="48">
        <v>638</v>
      </c>
      <c r="E20" s="48"/>
      <c r="F20" s="49" t="s">
        <v>47</v>
      </c>
      <c r="G20" s="45">
        <v>25998.6</v>
      </c>
      <c r="H20" s="44">
        <f>H21+H22</f>
        <v>110000</v>
      </c>
      <c r="I20" s="45">
        <f>I21+I22</f>
        <v>76220</v>
      </c>
      <c r="J20" s="38">
        <f t="shared" ref="J20:J21" si="4">I20/G20*100</f>
        <v>293.16963221096523</v>
      </c>
      <c r="K20" s="38">
        <f>I20/H20*100</f>
        <v>69.290909090909096</v>
      </c>
    </row>
    <row r="21" spans="2:11" ht="18" customHeight="1" x14ac:dyDescent="0.25">
      <c r="B21" s="46"/>
      <c r="C21" s="46"/>
      <c r="D21" s="48"/>
      <c r="E21" s="48">
        <v>6381</v>
      </c>
      <c r="F21" s="49" t="s">
        <v>48</v>
      </c>
      <c r="G21" s="45">
        <v>25998.6</v>
      </c>
      <c r="H21" s="44">
        <v>110000</v>
      </c>
      <c r="I21" s="45">
        <v>76220</v>
      </c>
      <c r="J21" s="38">
        <f t="shared" si="4"/>
        <v>293.16963221096523</v>
      </c>
      <c r="K21" s="38">
        <v>0</v>
      </c>
    </row>
    <row r="22" spans="2:11" ht="18" customHeight="1" x14ac:dyDescent="0.25">
      <c r="B22" s="46"/>
      <c r="C22" s="46"/>
      <c r="D22" s="48"/>
      <c r="E22" s="48">
        <v>6382</v>
      </c>
      <c r="F22" s="49" t="s">
        <v>49</v>
      </c>
      <c r="G22" s="45">
        <v>0</v>
      </c>
      <c r="H22" s="44">
        <v>0</v>
      </c>
      <c r="I22" s="45">
        <v>0</v>
      </c>
      <c r="J22" s="38">
        <v>0</v>
      </c>
      <c r="K22" s="38">
        <v>0</v>
      </c>
    </row>
    <row r="23" spans="2:11" ht="18" customHeight="1" x14ac:dyDescent="0.25">
      <c r="B23" s="46"/>
      <c r="C23" s="46"/>
      <c r="D23" s="48">
        <v>639</v>
      </c>
      <c r="E23" s="48"/>
      <c r="F23" s="49" t="s">
        <v>50</v>
      </c>
      <c r="G23" s="45">
        <v>3174.87</v>
      </c>
      <c r="H23" s="44">
        <v>0</v>
      </c>
      <c r="I23" s="45">
        <f>I24+I25</f>
        <v>0</v>
      </c>
      <c r="J23" s="38">
        <f t="shared" ref="J23:J24" si="5">I23/G23*100</f>
        <v>0</v>
      </c>
      <c r="K23" s="38" t="e">
        <f>I23/H23*100</f>
        <v>#DIV/0!</v>
      </c>
    </row>
    <row r="24" spans="2:11" ht="18" customHeight="1" x14ac:dyDescent="0.25">
      <c r="B24" s="46"/>
      <c r="C24" s="46"/>
      <c r="D24" s="48"/>
      <c r="E24" s="48">
        <v>6393</v>
      </c>
      <c r="F24" s="49" t="s">
        <v>51</v>
      </c>
      <c r="G24" s="45">
        <v>3174.87</v>
      </c>
      <c r="H24" s="44">
        <v>0</v>
      </c>
      <c r="I24" s="45">
        <v>0</v>
      </c>
      <c r="J24" s="38">
        <f t="shared" si="5"/>
        <v>0</v>
      </c>
      <c r="K24" s="38">
        <v>0</v>
      </c>
    </row>
    <row r="25" spans="2:11" ht="18" customHeight="1" x14ac:dyDescent="0.25">
      <c r="B25" s="46"/>
      <c r="C25" s="46"/>
      <c r="D25" s="48"/>
      <c r="E25" s="48">
        <v>6394</v>
      </c>
      <c r="F25" s="49" t="s">
        <v>52</v>
      </c>
      <c r="G25" s="45">
        <v>0</v>
      </c>
      <c r="H25" s="44">
        <v>0</v>
      </c>
      <c r="I25" s="45">
        <v>0</v>
      </c>
      <c r="J25" s="38">
        <v>0</v>
      </c>
      <c r="K25" s="38">
        <v>0</v>
      </c>
    </row>
    <row r="26" spans="2:11" ht="18" customHeight="1" x14ac:dyDescent="0.25">
      <c r="B26" s="46"/>
      <c r="C26" s="46">
        <v>64</v>
      </c>
      <c r="D26" s="48"/>
      <c r="E26" s="48"/>
      <c r="F26" s="49" t="s">
        <v>53</v>
      </c>
      <c r="G26" s="22">
        <v>0.05</v>
      </c>
      <c r="H26" s="37">
        <v>0</v>
      </c>
      <c r="I26" s="22">
        <f>I27+I30</f>
        <v>0.28000000000000003</v>
      </c>
      <c r="J26" s="38">
        <f t="shared" ref="J26:J28" si="6">I26/G26*100</f>
        <v>560</v>
      </c>
      <c r="K26" s="38">
        <v>0</v>
      </c>
    </row>
    <row r="27" spans="2:11" ht="18" customHeight="1" x14ac:dyDescent="0.25">
      <c r="B27" s="46"/>
      <c r="C27" s="46"/>
      <c r="D27" s="48">
        <v>641</v>
      </c>
      <c r="E27" s="48"/>
      <c r="F27" s="49" t="s">
        <v>54</v>
      </c>
      <c r="G27" s="45">
        <v>0.05</v>
      </c>
      <c r="H27" s="44">
        <v>0</v>
      </c>
      <c r="I27" s="45">
        <f>I28+I29</f>
        <v>0.28000000000000003</v>
      </c>
      <c r="J27" s="38">
        <f t="shared" si="6"/>
        <v>560</v>
      </c>
      <c r="K27" s="38">
        <v>0</v>
      </c>
    </row>
    <row r="28" spans="2:11" ht="18" customHeight="1" x14ac:dyDescent="0.25">
      <c r="B28" s="46"/>
      <c r="C28" s="46"/>
      <c r="D28" s="48"/>
      <c r="E28" s="48">
        <v>6413</v>
      </c>
      <c r="F28" s="49" t="s">
        <v>55</v>
      </c>
      <c r="G28" s="45">
        <v>0.05</v>
      </c>
      <c r="H28" s="44">
        <v>0</v>
      </c>
      <c r="I28" s="45">
        <v>0.28000000000000003</v>
      </c>
      <c r="J28" s="38">
        <f t="shared" si="6"/>
        <v>560</v>
      </c>
      <c r="K28" s="38">
        <v>0</v>
      </c>
    </row>
    <row r="29" spans="2:11" ht="18" customHeight="1" x14ac:dyDescent="0.25">
      <c r="B29" s="46"/>
      <c r="C29" s="46"/>
      <c r="D29" s="48"/>
      <c r="E29" s="48">
        <v>6415</v>
      </c>
      <c r="F29" s="49" t="s">
        <v>56</v>
      </c>
      <c r="G29" s="45">
        <v>0</v>
      </c>
      <c r="H29" s="44">
        <v>0</v>
      </c>
      <c r="I29" s="45">
        <v>0</v>
      </c>
      <c r="J29" s="38">
        <v>0</v>
      </c>
      <c r="K29" s="38">
        <v>0</v>
      </c>
    </row>
    <row r="30" spans="2:11" ht="18" customHeight="1" x14ac:dyDescent="0.25">
      <c r="B30" s="46"/>
      <c r="C30" s="46"/>
      <c r="D30" s="48">
        <v>642</v>
      </c>
      <c r="E30" s="48"/>
      <c r="F30" s="49" t="s">
        <v>57</v>
      </c>
      <c r="G30" s="45">
        <v>0</v>
      </c>
      <c r="H30" s="44">
        <v>0</v>
      </c>
      <c r="I30" s="45">
        <f>I31</f>
        <v>0</v>
      </c>
      <c r="J30" s="38">
        <v>0</v>
      </c>
      <c r="K30" s="38">
        <v>0</v>
      </c>
    </row>
    <row r="31" spans="2:11" ht="16.5" customHeight="1" x14ac:dyDescent="0.25">
      <c r="B31" s="46"/>
      <c r="C31" s="46"/>
      <c r="D31" s="48"/>
      <c r="E31" s="48">
        <v>6429</v>
      </c>
      <c r="F31" s="49" t="s">
        <v>58</v>
      </c>
      <c r="G31" s="45">
        <v>0</v>
      </c>
      <c r="H31" s="44">
        <v>0</v>
      </c>
      <c r="I31" s="45">
        <v>0</v>
      </c>
      <c r="J31" s="38">
        <v>0</v>
      </c>
      <c r="K31" s="38">
        <v>0</v>
      </c>
    </row>
    <row r="32" spans="2:11" ht="26.25" customHeight="1" x14ac:dyDescent="0.25">
      <c r="B32" s="46"/>
      <c r="C32" s="46">
        <v>65</v>
      </c>
      <c r="D32" s="48"/>
      <c r="E32" s="48"/>
      <c r="F32" s="49" t="s">
        <v>59</v>
      </c>
      <c r="G32" s="22">
        <v>632.96</v>
      </c>
      <c r="H32" s="37">
        <f t="shared" ref="H32:H33" si="7">H33</f>
        <v>3000</v>
      </c>
      <c r="I32" s="22">
        <f>I33</f>
        <v>1067.04</v>
      </c>
      <c r="J32" s="38">
        <f t="shared" ref="J32:J42" si="8">I32/G32*100</f>
        <v>168.57937310414559</v>
      </c>
      <c r="K32" s="38">
        <f t="shared" ref="K32:K33" si="9">I32/H32*100</f>
        <v>35.567999999999998</v>
      </c>
    </row>
    <row r="33" spans="1:26" ht="18" customHeight="1" x14ac:dyDescent="0.25">
      <c r="B33" s="46"/>
      <c r="C33" s="46"/>
      <c r="D33" s="48">
        <v>652</v>
      </c>
      <c r="E33" s="48"/>
      <c r="F33" s="49" t="s">
        <v>60</v>
      </c>
      <c r="G33" s="45">
        <v>632.96</v>
      </c>
      <c r="H33" s="44">
        <f t="shared" si="7"/>
        <v>3000</v>
      </c>
      <c r="I33" s="45">
        <f>I34</f>
        <v>1067.04</v>
      </c>
      <c r="J33" s="38">
        <f t="shared" si="8"/>
        <v>168.57937310414559</v>
      </c>
      <c r="K33" s="38">
        <f t="shared" si="9"/>
        <v>35.567999999999998</v>
      </c>
    </row>
    <row r="34" spans="1:26" ht="18" customHeight="1" x14ac:dyDescent="0.25">
      <c r="B34" s="46"/>
      <c r="C34" s="46"/>
      <c r="D34" s="48"/>
      <c r="E34" s="48">
        <v>6526</v>
      </c>
      <c r="F34" s="49" t="s">
        <v>61</v>
      </c>
      <c r="G34" s="45">
        <v>632.96</v>
      </c>
      <c r="H34" s="44">
        <v>3000</v>
      </c>
      <c r="I34" s="45">
        <v>1067.04</v>
      </c>
      <c r="J34" s="38">
        <f t="shared" si="8"/>
        <v>168.57937310414559</v>
      </c>
      <c r="K34" s="38">
        <v>0</v>
      </c>
    </row>
    <row r="35" spans="1:26" ht="18" customHeight="1" x14ac:dyDescent="0.25">
      <c r="B35" s="46"/>
      <c r="C35" s="46">
        <v>66</v>
      </c>
      <c r="D35" s="48"/>
      <c r="E35" s="48"/>
      <c r="F35" s="49" t="s">
        <v>62</v>
      </c>
      <c r="G35" s="22">
        <v>3963.24</v>
      </c>
      <c r="H35" s="37">
        <f>H36+H38</f>
        <v>28500</v>
      </c>
      <c r="I35" s="22">
        <f>I36+I38</f>
        <v>4583.0600000000004</v>
      </c>
      <c r="J35" s="38">
        <f t="shared" si="8"/>
        <v>115.63922447290602</v>
      </c>
      <c r="K35" s="38">
        <f t="shared" ref="K35:K36" si="10">I35/H35*100</f>
        <v>16.080912280701757</v>
      </c>
    </row>
    <row r="36" spans="1:26" ht="18" customHeight="1" x14ac:dyDescent="0.25">
      <c r="B36" s="46"/>
      <c r="C36" s="50"/>
      <c r="D36" s="48">
        <v>661</v>
      </c>
      <c r="E36" s="48"/>
      <c r="F36" s="49" t="s">
        <v>63</v>
      </c>
      <c r="G36" s="45">
        <v>1078.24</v>
      </c>
      <c r="H36" s="44">
        <f>H37</f>
        <v>25500</v>
      </c>
      <c r="I36" s="45">
        <f>I37</f>
        <v>1431.18</v>
      </c>
      <c r="J36" s="38">
        <f t="shared" si="8"/>
        <v>132.73297225107584</v>
      </c>
      <c r="K36" s="38">
        <f t="shared" si="10"/>
        <v>5.6124705882352943</v>
      </c>
    </row>
    <row r="37" spans="1:26" ht="18" customHeight="1" x14ac:dyDescent="0.25">
      <c r="B37" s="46"/>
      <c r="C37" s="50"/>
      <c r="D37" s="48"/>
      <c r="E37" s="48">
        <v>6615</v>
      </c>
      <c r="F37" s="49" t="s">
        <v>64</v>
      </c>
      <c r="G37" s="45">
        <v>1078.24</v>
      </c>
      <c r="H37" s="44">
        <v>25500</v>
      </c>
      <c r="I37" s="45">
        <v>1431.18</v>
      </c>
      <c r="J37" s="38">
        <f t="shared" si="8"/>
        <v>132.73297225107584</v>
      </c>
      <c r="K37" s="38">
        <v>0</v>
      </c>
    </row>
    <row r="38" spans="1:26" ht="25.5" customHeight="1" x14ac:dyDescent="0.25">
      <c r="B38" s="46"/>
      <c r="C38" s="46"/>
      <c r="D38" s="48">
        <v>663</v>
      </c>
      <c r="E38" s="48"/>
      <c r="F38" s="49" t="s">
        <v>65</v>
      </c>
      <c r="G38" s="45">
        <v>2885</v>
      </c>
      <c r="H38" s="44">
        <f>H39</f>
        <v>3000</v>
      </c>
      <c r="I38" s="45">
        <f>I39</f>
        <v>3151.88</v>
      </c>
      <c r="J38" s="38">
        <f t="shared" si="8"/>
        <v>109.25060658578856</v>
      </c>
      <c r="K38" s="38">
        <f>I38/H38*100</f>
        <v>105.06266666666666</v>
      </c>
    </row>
    <row r="39" spans="1:26" ht="18" customHeight="1" x14ac:dyDescent="0.25">
      <c r="B39" s="110"/>
      <c r="C39" s="110"/>
      <c r="D39" s="111"/>
      <c r="E39" s="48">
        <v>6631</v>
      </c>
      <c r="F39" s="49" t="s">
        <v>66</v>
      </c>
      <c r="G39" s="45">
        <v>2885</v>
      </c>
      <c r="H39" s="44">
        <v>3000</v>
      </c>
      <c r="I39" s="45">
        <v>3151.88</v>
      </c>
      <c r="J39" s="38">
        <f t="shared" si="8"/>
        <v>109.25060658578856</v>
      </c>
      <c r="K39" s="38">
        <v>0</v>
      </c>
    </row>
    <row r="40" spans="1:26" ht="26.25" customHeight="1" x14ac:dyDescent="0.25">
      <c r="B40" s="110"/>
      <c r="C40" s="110">
        <v>67</v>
      </c>
      <c r="D40" s="111"/>
      <c r="E40" s="48"/>
      <c r="F40" s="49" t="s">
        <v>67</v>
      </c>
      <c r="G40" s="22">
        <v>103053.72</v>
      </c>
      <c r="H40" s="37">
        <f>H41</f>
        <v>185604</v>
      </c>
      <c r="I40" s="22">
        <f>I41</f>
        <v>110449.65</v>
      </c>
      <c r="J40" s="38">
        <f t="shared" si="8"/>
        <v>107.17677149354725</v>
      </c>
      <c r="K40" s="38">
        <f t="shared" ref="K40:K41" si="11">I40/H40*100</f>
        <v>59.508227193379447</v>
      </c>
    </row>
    <row r="41" spans="1:26" ht="18" customHeight="1" x14ac:dyDescent="0.25">
      <c r="B41" s="110"/>
      <c r="C41" s="110"/>
      <c r="D41" s="111">
        <v>671</v>
      </c>
      <c r="E41" s="48"/>
      <c r="F41" s="49" t="s">
        <v>68</v>
      </c>
      <c r="G41" s="45">
        <v>103053.72</v>
      </c>
      <c r="H41" s="44">
        <f>H42+H43</f>
        <v>185604</v>
      </c>
      <c r="I41" s="45">
        <f>I42+I43</f>
        <v>110449.65</v>
      </c>
      <c r="J41" s="38">
        <f t="shared" si="8"/>
        <v>107.17677149354725</v>
      </c>
      <c r="K41" s="38">
        <f t="shared" si="11"/>
        <v>59.508227193379447</v>
      </c>
    </row>
    <row r="42" spans="1:26" ht="18" customHeight="1" x14ac:dyDescent="0.25">
      <c r="B42" s="110"/>
      <c r="C42" s="110"/>
      <c r="D42" s="111"/>
      <c r="E42" s="48">
        <v>6711</v>
      </c>
      <c r="F42" s="49" t="s">
        <v>69</v>
      </c>
      <c r="G42" s="45">
        <v>103053.72</v>
      </c>
      <c r="H42" s="44">
        <v>167104</v>
      </c>
      <c r="I42" s="45">
        <v>93777.65</v>
      </c>
      <c r="J42" s="38">
        <f t="shared" si="8"/>
        <v>90.998801401831969</v>
      </c>
      <c r="K42" s="38">
        <v>0</v>
      </c>
    </row>
    <row r="43" spans="1:26" ht="30" customHeight="1" x14ac:dyDescent="0.25">
      <c r="B43" s="110"/>
      <c r="C43" s="110"/>
      <c r="D43" s="111"/>
      <c r="E43" s="48">
        <v>6712</v>
      </c>
      <c r="F43" s="49" t="s">
        <v>70</v>
      </c>
      <c r="G43" s="45">
        <v>0</v>
      </c>
      <c r="H43" s="44">
        <v>18500</v>
      </c>
      <c r="I43" s="45">
        <v>16672</v>
      </c>
      <c r="J43" s="38">
        <v>0</v>
      </c>
      <c r="K43" s="38">
        <v>0</v>
      </c>
    </row>
    <row r="44" spans="1:26" ht="15.75" customHeight="1" x14ac:dyDescent="0.25">
      <c r="A44" s="52"/>
      <c r="B44" s="112">
        <v>7</v>
      </c>
      <c r="C44" s="112"/>
      <c r="D44" s="113"/>
      <c r="E44" s="113"/>
      <c r="F44" s="114" t="s">
        <v>73</v>
      </c>
      <c r="G44" s="106">
        <v>0</v>
      </c>
      <c r="H44" s="37">
        <v>0</v>
      </c>
      <c r="I44" s="106">
        <v>0</v>
      </c>
      <c r="J44" s="38" t="e">
        <f t="shared" ref="J44:J47" si="12">I44/G44*100</f>
        <v>#DIV/0!</v>
      </c>
      <c r="K44" s="38" t="e">
        <f t="shared" ref="K44:K47" si="13">I44/H44*100</f>
        <v>#DIV/0!</v>
      </c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5.75" customHeight="1" x14ac:dyDescent="0.25">
      <c r="B45" s="110"/>
      <c r="C45" s="110">
        <v>72</v>
      </c>
      <c r="D45" s="111"/>
      <c r="E45" s="48"/>
      <c r="F45" s="49" t="s">
        <v>74</v>
      </c>
      <c r="G45" s="96">
        <v>0</v>
      </c>
      <c r="H45" s="44">
        <v>0</v>
      </c>
      <c r="I45" s="96">
        <v>0</v>
      </c>
      <c r="J45" s="38" t="e">
        <f t="shared" si="12"/>
        <v>#DIV/0!</v>
      </c>
      <c r="K45" s="38" t="e">
        <f t="shared" si="13"/>
        <v>#DIV/0!</v>
      </c>
    </row>
    <row r="46" spans="1:26" ht="15.75" customHeight="1" x14ac:dyDescent="0.25">
      <c r="B46" s="110"/>
      <c r="C46" s="110"/>
      <c r="D46" s="111">
        <v>721</v>
      </c>
      <c r="E46" s="48"/>
      <c r="F46" s="49" t="s">
        <v>75</v>
      </c>
      <c r="G46" s="96">
        <v>0</v>
      </c>
      <c r="H46" s="44">
        <v>0</v>
      </c>
      <c r="I46" s="96">
        <v>0</v>
      </c>
      <c r="J46" s="38" t="e">
        <f t="shared" si="12"/>
        <v>#DIV/0!</v>
      </c>
      <c r="K46" s="38" t="e">
        <f t="shared" si="13"/>
        <v>#DIV/0!</v>
      </c>
    </row>
    <row r="47" spans="1:26" ht="15.75" customHeight="1" x14ac:dyDescent="0.25">
      <c r="B47" s="110"/>
      <c r="C47" s="110"/>
      <c r="D47" s="110"/>
      <c r="E47" s="48">
        <v>7211</v>
      </c>
      <c r="F47" s="49" t="s">
        <v>76</v>
      </c>
      <c r="G47" s="96">
        <v>0</v>
      </c>
      <c r="H47" s="44">
        <v>0</v>
      </c>
      <c r="I47" s="96">
        <v>0</v>
      </c>
      <c r="J47" s="38" t="e">
        <f t="shared" si="12"/>
        <v>#DIV/0!</v>
      </c>
      <c r="K47" s="38" t="e">
        <f t="shared" si="13"/>
        <v>#DIV/0!</v>
      </c>
    </row>
    <row r="48" spans="1:26" s="109" customFormat="1" ht="15.75" customHeight="1" x14ac:dyDescent="0.25">
      <c r="B48" s="110"/>
      <c r="C48" s="110"/>
      <c r="D48" s="110"/>
      <c r="E48" s="110"/>
      <c r="F48" s="115"/>
      <c r="G48" s="96"/>
      <c r="H48" s="96"/>
      <c r="I48" s="96"/>
      <c r="J48" s="38"/>
      <c r="K48" s="38"/>
    </row>
    <row r="49" spans="2:11" s="109" customFormat="1" ht="15.75" customHeight="1" x14ac:dyDescent="0.25">
      <c r="B49" s="110">
        <v>9</v>
      </c>
      <c r="C49" s="110"/>
      <c r="D49" s="111"/>
      <c r="E49" s="111"/>
      <c r="F49" s="116" t="s">
        <v>71</v>
      </c>
      <c r="G49" s="22">
        <v>12361.25</v>
      </c>
      <c r="H49" s="37">
        <f>H50</f>
        <v>0</v>
      </c>
      <c r="I49" s="22">
        <f>I50</f>
        <v>55528.79</v>
      </c>
      <c r="J49" s="38">
        <f t="shared" ref="J49:J50" si="14">I49/G49*100</f>
        <v>449.21662453230863</v>
      </c>
      <c r="K49" s="38" t="e">
        <f t="shared" ref="K49:K50" si="15">I49/H49*100</f>
        <v>#DIV/0!</v>
      </c>
    </row>
    <row r="50" spans="2:11" ht="15.75" customHeight="1" x14ac:dyDescent="0.25">
      <c r="B50" s="110"/>
      <c r="C50" s="110"/>
      <c r="D50" s="48">
        <v>922</v>
      </c>
      <c r="E50" s="49"/>
      <c r="F50" s="48" t="s">
        <v>72</v>
      </c>
      <c r="G50" s="45">
        <v>12361.25</v>
      </c>
      <c r="H50" s="44">
        <v>0</v>
      </c>
      <c r="I50" s="45">
        <v>55528.79</v>
      </c>
      <c r="J50" s="38">
        <f t="shared" si="14"/>
        <v>449.21662453230863</v>
      </c>
      <c r="K50" s="38" t="e">
        <f t="shared" si="15"/>
        <v>#DIV/0!</v>
      </c>
    </row>
    <row r="51" spans="2:11" ht="15.75" customHeight="1" x14ac:dyDescent="0.25">
      <c r="H51" s="55"/>
      <c r="J51" s="31"/>
      <c r="K51" s="31"/>
    </row>
    <row r="52" spans="2:11" ht="37.5" customHeight="1" x14ac:dyDescent="0.25">
      <c r="B52" s="139" t="s">
        <v>4</v>
      </c>
      <c r="C52" s="125"/>
      <c r="D52" s="125"/>
      <c r="E52" s="125"/>
      <c r="F52" s="126"/>
      <c r="G52" s="34" t="s">
        <v>5</v>
      </c>
      <c r="H52" s="56" t="s">
        <v>36</v>
      </c>
      <c r="I52" s="34" t="s">
        <v>7</v>
      </c>
      <c r="J52" s="35" t="s">
        <v>8</v>
      </c>
      <c r="K52" s="35" t="s">
        <v>9</v>
      </c>
    </row>
    <row r="53" spans="2:11" ht="18.75" customHeight="1" x14ac:dyDescent="0.25">
      <c r="B53" s="139">
        <v>1</v>
      </c>
      <c r="C53" s="125"/>
      <c r="D53" s="125"/>
      <c r="E53" s="125"/>
      <c r="F53" s="126"/>
      <c r="G53" s="34">
        <v>5</v>
      </c>
      <c r="H53" s="34">
        <v>3</v>
      </c>
      <c r="I53" s="34">
        <v>5</v>
      </c>
      <c r="J53" s="35" t="s">
        <v>10</v>
      </c>
      <c r="K53" s="35" t="s">
        <v>23</v>
      </c>
    </row>
    <row r="54" spans="2:11" ht="15.75" customHeight="1" x14ac:dyDescent="0.25">
      <c r="B54" s="36"/>
      <c r="C54" s="36"/>
      <c r="D54" s="36"/>
      <c r="E54" s="36"/>
      <c r="F54" s="36" t="s">
        <v>78</v>
      </c>
      <c r="G54" s="22">
        <v>1190055.6599999999</v>
      </c>
      <c r="H54" s="37">
        <f>H55+H103</f>
        <v>2684805</v>
      </c>
      <c r="I54" s="22">
        <f>I55+I103</f>
        <v>1454100.6800000002</v>
      </c>
      <c r="J54" s="38">
        <f t="shared" ref="J54:J61" si="16">I54/G54*100</f>
        <v>122.18761935891303</v>
      </c>
      <c r="K54" s="38">
        <v>0</v>
      </c>
    </row>
    <row r="55" spans="2:11" ht="15.75" customHeight="1" x14ac:dyDescent="0.25">
      <c r="B55" s="36">
        <v>3</v>
      </c>
      <c r="C55" s="36"/>
      <c r="D55" s="36"/>
      <c r="E55" s="36"/>
      <c r="F55" s="36" t="s">
        <v>79</v>
      </c>
      <c r="G55" s="22">
        <f>G56+G63+G94</f>
        <v>1190058.6599999999</v>
      </c>
      <c r="H55" s="37">
        <f>H56+H63+H94+H100</f>
        <v>2666305</v>
      </c>
      <c r="I55" s="22">
        <f>I56+I63+I94+I100</f>
        <v>1432847.6800000002</v>
      </c>
      <c r="J55" s="38">
        <f t="shared" si="16"/>
        <v>120.40143298482448</v>
      </c>
      <c r="K55" s="38">
        <v>0</v>
      </c>
    </row>
    <row r="56" spans="2:11" ht="15.75" customHeight="1" x14ac:dyDescent="0.25">
      <c r="B56" s="36"/>
      <c r="C56" s="41">
        <v>31</v>
      </c>
      <c r="D56" s="41"/>
      <c r="E56" s="41"/>
      <c r="F56" s="41" t="s">
        <v>80</v>
      </c>
      <c r="G56" s="22">
        <v>1038309.25</v>
      </c>
      <c r="H56" s="37">
        <f>H57+H59+H60</f>
        <v>2405178</v>
      </c>
      <c r="I56" s="22">
        <f>I57+I59+I60</f>
        <v>1326486.6900000002</v>
      </c>
      <c r="J56" s="38">
        <f t="shared" si="16"/>
        <v>127.75449029275239</v>
      </c>
      <c r="K56" s="38">
        <f t="shared" ref="K56:K57" si="17">I56/H56*100</f>
        <v>55.151289842165539</v>
      </c>
    </row>
    <row r="57" spans="2:11" ht="15.75" customHeight="1" x14ac:dyDescent="0.25">
      <c r="B57" s="46"/>
      <c r="C57" s="46"/>
      <c r="D57" s="46">
        <v>311</v>
      </c>
      <c r="E57" s="46"/>
      <c r="F57" s="54" t="s">
        <v>81</v>
      </c>
      <c r="G57" s="45">
        <v>863439.87</v>
      </c>
      <c r="H57" s="44">
        <f>H58</f>
        <v>1998200</v>
      </c>
      <c r="I57" s="45">
        <f>I58</f>
        <v>1108334.3400000001</v>
      </c>
      <c r="J57" s="38">
        <f t="shared" si="16"/>
        <v>128.3626548308454</v>
      </c>
      <c r="K57" s="38">
        <f t="shared" si="17"/>
        <v>55.466636973275953</v>
      </c>
    </row>
    <row r="58" spans="2:11" ht="15.75" customHeight="1" x14ac:dyDescent="0.25">
      <c r="B58" s="46"/>
      <c r="C58" s="46"/>
      <c r="D58" s="46"/>
      <c r="E58" s="46">
        <v>3111</v>
      </c>
      <c r="F58" s="54" t="s">
        <v>82</v>
      </c>
      <c r="G58" s="45">
        <v>863439.87</v>
      </c>
      <c r="H58" s="44">
        <v>1998200</v>
      </c>
      <c r="I58" s="96">
        <v>1108334.3400000001</v>
      </c>
      <c r="J58" s="38">
        <f t="shared" si="16"/>
        <v>128.3626548308454</v>
      </c>
      <c r="K58" s="38">
        <v>0</v>
      </c>
    </row>
    <row r="59" spans="2:11" ht="15.75" customHeight="1" x14ac:dyDescent="0.25">
      <c r="B59" s="46"/>
      <c r="C59" s="46"/>
      <c r="D59" s="46">
        <v>312</v>
      </c>
      <c r="E59" s="46"/>
      <c r="F59" s="54" t="s">
        <v>83</v>
      </c>
      <c r="G59" s="45">
        <v>32101.360000000001</v>
      </c>
      <c r="H59" s="44">
        <v>73850</v>
      </c>
      <c r="I59" s="45">
        <v>36746.81</v>
      </c>
      <c r="J59" s="38">
        <f t="shared" si="16"/>
        <v>114.47119374381644</v>
      </c>
      <c r="K59" s="38">
        <f t="shared" ref="K59:K60" si="18">I59/H59*100</f>
        <v>49.758713608666213</v>
      </c>
    </row>
    <row r="60" spans="2:11" ht="15.75" customHeight="1" x14ac:dyDescent="0.25">
      <c r="B60" s="46"/>
      <c r="C60" s="46"/>
      <c r="D60" s="46">
        <v>313</v>
      </c>
      <c r="E60" s="46"/>
      <c r="F60" s="54" t="s">
        <v>84</v>
      </c>
      <c r="G60" s="45">
        <v>142768.01999999999</v>
      </c>
      <c r="H60" s="44">
        <f>H61+H62</f>
        <v>333128</v>
      </c>
      <c r="I60" s="45">
        <f>I61+I62</f>
        <v>181405.54</v>
      </c>
      <c r="J60" s="38">
        <f t="shared" si="16"/>
        <v>127.06314761527129</v>
      </c>
      <c r="K60" s="38">
        <f t="shared" si="18"/>
        <v>54.455206407146804</v>
      </c>
    </row>
    <row r="61" spans="2:11" ht="15.75" customHeight="1" x14ac:dyDescent="0.25">
      <c r="B61" s="46"/>
      <c r="C61" s="46"/>
      <c r="D61" s="46"/>
      <c r="E61" s="46">
        <v>3132</v>
      </c>
      <c r="F61" s="54" t="s">
        <v>85</v>
      </c>
      <c r="G61" s="45">
        <v>142768.01999999999</v>
      </c>
      <c r="H61" s="44">
        <v>333128</v>
      </c>
      <c r="I61" s="45">
        <v>181405.54</v>
      </c>
      <c r="J61" s="38">
        <f t="shared" si="16"/>
        <v>127.06314761527129</v>
      </c>
      <c r="K61" s="38">
        <v>0</v>
      </c>
    </row>
    <row r="62" spans="2:11" ht="15.75" customHeight="1" x14ac:dyDescent="0.25">
      <c r="B62" s="46"/>
      <c r="C62" s="46"/>
      <c r="D62" s="46"/>
      <c r="E62" s="46">
        <v>3133</v>
      </c>
      <c r="F62" s="54" t="s">
        <v>86</v>
      </c>
      <c r="G62" s="45">
        <v>0</v>
      </c>
      <c r="H62" s="44">
        <v>0</v>
      </c>
      <c r="I62" s="45">
        <v>0</v>
      </c>
      <c r="J62" s="38">
        <v>0</v>
      </c>
      <c r="K62" s="38">
        <v>0</v>
      </c>
    </row>
    <row r="63" spans="2:11" ht="15.75" customHeight="1" x14ac:dyDescent="0.25">
      <c r="B63" s="46"/>
      <c r="C63" s="46">
        <v>32</v>
      </c>
      <c r="D63" s="48"/>
      <c r="E63" s="48"/>
      <c r="F63" s="54" t="s">
        <v>87</v>
      </c>
      <c r="G63" s="22">
        <v>150160.46</v>
      </c>
      <c r="H63" s="37">
        <f>H64+H69+H76+H86+H87</f>
        <v>259895</v>
      </c>
      <c r="I63" s="22">
        <f>I64+I69+I76+I86+I87</f>
        <v>105968.56999999999</v>
      </c>
      <c r="J63" s="38">
        <f t="shared" ref="J63:J67" si="19">I63/G63*100</f>
        <v>70.570222014503685</v>
      </c>
      <c r="K63" s="38">
        <v>0</v>
      </c>
    </row>
    <row r="64" spans="2:11" ht="15.75" customHeight="1" x14ac:dyDescent="0.25">
      <c r="B64" s="46"/>
      <c r="C64" s="46"/>
      <c r="D64" s="46">
        <v>321</v>
      </c>
      <c r="E64" s="46"/>
      <c r="F64" s="54" t="s">
        <v>88</v>
      </c>
      <c r="G64" s="45">
        <v>25586.46</v>
      </c>
      <c r="H64" s="44">
        <f>SUM(H65:H68)</f>
        <v>46401</v>
      </c>
      <c r="I64" s="45">
        <f>SUM(I65:I68)</f>
        <v>42283.66</v>
      </c>
      <c r="J64" s="38">
        <f t="shared" si="19"/>
        <v>165.25795283911884</v>
      </c>
      <c r="K64" s="38">
        <f>I64/H64*100</f>
        <v>91.126613650567876</v>
      </c>
    </row>
    <row r="65" spans="2:11" ht="15.75" customHeight="1" x14ac:dyDescent="0.25">
      <c r="B65" s="46"/>
      <c r="C65" s="50"/>
      <c r="D65" s="46"/>
      <c r="E65" s="46">
        <v>3211</v>
      </c>
      <c r="F65" s="47" t="s">
        <v>89</v>
      </c>
      <c r="G65" s="45">
        <v>6629.86</v>
      </c>
      <c r="H65" s="44">
        <v>13654</v>
      </c>
      <c r="I65" s="45">
        <v>7001.14</v>
      </c>
      <c r="J65" s="38">
        <f t="shared" si="19"/>
        <v>105.60011825287413</v>
      </c>
      <c r="K65" s="38">
        <v>0</v>
      </c>
    </row>
    <row r="66" spans="2:11" ht="15.75" customHeight="1" x14ac:dyDescent="0.25">
      <c r="B66" s="46"/>
      <c r="C66" s="50"/>
      <c r="D66" s="48"/>
      <c r="E66" s="46">
        <v>3212</v>
      </c>
      <c r="F66" s="54" t="s">
        <v>90</v>
      </c>
      <c r="G66" s="45">
        <v>13816.8</v>
      </c>
      <c r="H66" s="44">
        <v>21271</v>
      </c>
      <c r="I66" s="45">
        <v>10881.23</v>
      </c>
      <c r="J66" s="38">
        <f t="shared" si="19"/>
        <v>78.753618782930928</v>
      </c>
      <c r="K66" s="38">
        <v>0</v>
      </c>
    </row>
    <row r="67" spans="2:11" ht="15.75" customHeight="1" x14ac:dyDescent="0.25">
      <c r="B67" s="46"/>
      <c r="C67" s="46"/>
      <c r="D67" s="48"/>
      <c r="E67" s="48">
        <v>3213</v>
      </c>
      <c r="F67" s="54" t="s">
        <v>91</v>
      </c>
      <c r="G67" s="45">
        <v>452</v>
      </c>
      <c r="H67" s="44">
        <v>10000</v>
      </c>
      <c r="I67" s="45">
        <v>21586.560000000001</v>
      </c>
      <c r="J67" s="38">
        <f t="shared" si="19"/>
        <v>4775.787610619469</v>
      </c>
      <c r="K67" s="38">
        <v>0</v>
      </c>
    </row>
    <row r="68" spans="2:11" ht="15.75" customHeight="1" x14ac:dyDescent="0.25">
      <c r="B68" s="46"/>
      <c r="C68" s="46"/>
      <c r="D68" s="48"/>
      <c r="E68" s="48">
        <v>3214</v>
      </c>
      <c r="F68" s="54" t="s">
        <v>92</v>
      </c>
      <c r="G68" s="45">
        <v>4687.8</v>
      </c>
      <c r="H68" s="44">
        <v>1476</v>
      </c>
      <c r="I68" s="45">
        <v>2814.73</v>
      </c>
      <c r="J68" s="38">
        <v>0</v>
      </c>
      <c r="K68" s="38">
        <v>0</v>
      </c>
    </row>
    <row r="69" spans="2:11" ht="15.75" customHeight="1" x14ac:dyDescent="0.25">
      <c r="B69" s="46"/>
      <c r="C69" s="46"/>
      <c r="D69" s="48">
        <v>322</v>
      </c>
      <c r="E69" s="48"/>
      <c r="F69" s="54" t="s">
        <v>93</v>
      </c>
      <c r="G69" s="45">
        <v>35570.11</v>
      </c>
      <c r="H69" s="44">
        <v>84101</v>
      </c>
      <c r="I69" s="45">
        <f>SUM(I70:I75)</f>
        <v>33210.65</v>
      </c>
      <c r="J69" s="38">
        <f t="shared" ref="J69:J74" si="20">I69/G69*100</f>
        <v>93.36673403596447</v>
      </c>
      <c r="K69" s="38">
        <f>I69/H69*100</f>
        <v>39.489007265074136</v>
      </c>
    </row>
    <row r="70" spans="2:11" ht="15.75" customHeight="1" x14ac:dyDescent="0.25">
      <c r="B70" s="46"/>
      <c r="C70" s="46"/>
      <c r="D70" s="48"/>
      <c r="E70" s="48">
        <v>3221</v>
      </c>
      <c r="F70" s="54" t="s">
        <v>94</v>
      </c>
      <c r="G70" s="45">
        <v>4573.76</v>
      </c>
      <c r="H70" s="44">
        <v>0</v>
      </c>
      <c r="I70" s="45">
        <v>6503.05</v>
      </c>
      <c r="J70" s="38">
        <f t="shared" si="20"/>
        <v>142.18170607989924</v>
      </c>
      <c r="K70" s="38">
        <v>0</v>
      </c>
    </row>
    <row r="71" spans="2:11" ht="15.75" customHeight="1" x14ac:dyDescent="0.25">
      <c r="B71" s="46"/>
      <c r="C71" s="46"/>
      <c r="D71" s="48"/>
      <c r="E71" s="48">
        <v>3222</v>
      </c>
      <c r="F71" s="54" t="s">
        <v>95</v>
      </c>
      <c r="G71" s="45">
        <v>2337.98</v>
      </c>
      <c r="H71" s="44">
        <v>0</v>
      </c>
      <c r="I71" s="45">
        <v>1369.32</v>
      </c>
      <c r="J71" s="38">
        <f t="shared" si="20"/>
        <v>58.568507857210072</v>
      </c>
      <c r="K71" s="38">
        <v>0</v>
      </c>
    </row>
    <row r="72" spans="2:11" ht="15.75" customHeight="1" x14ac:dyDescent="0.25">
      <c r="B72" s="46"/>
      <c r="C72" s="46"/>
      <c r="D72" s="48"/>
      <c r="E72" s="48">
        <v>3223</v>
      </c>
      <c r="F72" s="54" t="s">
        <v>96</v>
      </c>
      <c r="G72" s="45">
        <v>24654.33</v>
      </c>
      <c r="H72" s="44">
        <v>0</v>
      </c>
      <c r="I72" s="45">
        <v>22642.09</v>
      </c>
      <c r="J72" s="38">
        <f t="shared" si="20"/>
        <v>91.838188261453453</v>
      </c>
      <c r="K72" s="38">
        <v>0</v>
      </c>
    </row>
    <row r="73" spans="2:11" ht="15.75" customHeight="1" x14ac:dyDescent="0.25">
      <c r="B73" s="46"/>
      <c r="C73" s="46"/>
      <c r="D73" s="48"/>
      <c r="E73" s="48">
        <v>3224</v>
      </c>
      <c r="F73" s="54" t="s">
        <v>97</v>
      </c>
      <c r="G73" s="45">
        <v>3829.04</v>
      </c>
      <c r="H73" s="44">
        <v>0</v>
      </c>
      <c r="I73" s="45">
        <v>2466.3000000000002</v>
      </c>
      <c r="J73" s="38">
        <f t="shared" si="20"/>
        <v>64.410400518145551</v>
      </c>
      <c r="K73" s="38">
        <v>0</v>
      </c>
    </row>
    <row r="74" spans="2:11" ht="15.75" customHeight="1" x14ac:dyDescent="0.25">
      <c r="B74" s="46"/>
      <c r="C74" s="46"/>
      <c r="D74" s="48"/>
      <c r="E74" s="48">
        <v>3225</v>
      </c>
      <c r="F74" s="54" t="s">
        <v>98</v>
      </c>
      <c r="G74" s="45">
        <v>175</v>
      </c>
      <c r="H74" s="44">
        <v>0</v>
      </c>
      <c r="I74" s="45">
        <v>229.89</v>
      </c>
      <c r="J74" s="38">
        <f t="shared" si="20"/>
        <v>131.36571428571429</v>
      </c>
      <c r="K74" s="38">
        <v>0</v>
      </c>
    </row>
    <row r="75" spans="2:11" ht="15.75" customHeight="1" x14ac:dyDescent="0.25">
      <c r="B75" s="46"/>
      <c r="C75" s="46"/>
      <c r="D75" s="48"/>
      <c r="E75" s="48">
        <v>3227</v>
      </c>
      <c r="F75" s="54" t="s">
        <v>99</v>
      </c>
      <c r="G75" s="45">
        <v>0</v>
      </c>
      <c r="H75" s="44">
        <v>0</v>
      </c>
      <c r="I75" s="45">
        <v>0</v>
      </c>
      <c r="J75" s="38">
        <v>0</v>
      </c>
      <c r="K75" s="38">
        <v>0</v>
      </c>
    </row>
    <row r="76" spans="2:11" ht="15.75" customHeight="1" x14ac:dyDescent="0.25">
      <c r="B76" s="46"/>
      <c r="C76" s="46"/>
      <c r="D76" s="48">
        <v>323</v>
      </c>
      <c r="E76" s="48"/>
      <c r="F76" s="54" t="s">
        <v>100</v>
      </c>
      <c r="G76" s="45">
        <v>32111.77</v>
      </c>
      <c r="H76" s="44">
        <v>43022</v>
      </c>
      <c r="I76" s="45">
        <f>SUM(I77:I85)</f>
        <v>17090.09</v>
      </c>
      <c r="J76" s="38">
        <f t="shared" ref="J76:J80" si="21">I76/G76*100</f>
        <v>53.220641528012933</v>
      </c>
      <c r="K76" s="38">
        <f>I76/H76*100</f>
        <v>39.724071405327507</v>
      </c>
    </row>
    <row r="77" spans="2:11" ht="15.75" customHeight="1" x14ac:dyDescent="0.25">
      <c r="B77" s="46"/>
      <c r="C77" s="46"/>
      <c r="D77" s="48"/>
      <c r="E77" s="48">
        <v>3231</v>
      </c>
      <c r="F77" s="54" t="s">
        <v>101</v>
      </c>
      <c r="G77" s="45">
        <v>3376.51</v>
      </c>
      <c r="H77" s="44">
        <v>0</v>
      </c>
      <c r="I77" s="45">
        <v>3032.42</v>
      </c>
      <c r="J77" s="38">
        <f t="shared" si="21"/>
        <v>89.809300135346845</v>
      </c>
      <c r="K77" s="38">
        <v>0</v>
      </c>
    </row>
    <row r="78" spans="2:11" ht="15.75" customHeight="1" x14ac:dyDescent="0.25">
      <c r="B78" s="46"/>
      <c r="C78" s="46"/>
      <c r="D78" s="48"/>
      <c r="E78" s="48">
        <v>3232</v>
      </c>
      <c r="F78" s="54" t="s">
        <v>102</v>
      </c>
      <c r="G78" s="45">
        <v>17473.61</v>
      </c>
      <c r="H78" s="44">
        <v>0</v>
      </c>
      <c r="I78" s="45">
        <v>5061.7299999999996</v>
      </c>
      <c r="J78" s="38">
        <f t="shared" si="21"/>
        <v>28.967854953841822</v>
      </c>
      <c r="K78" s="38">
        <v>0</v>
      </c>
    </row>
    <row r="79" spans="2:11" ht="15.75" customHeight="1" x14ac:dyDescent="0.25">
      <c r="B79" s="46"/>
      <c r="C79" s="46"/>
      <c r="D79" s="48"/>
      <c r="E79" s="48">
        <v>3233</v>
      </c>
      <c r="F79" s="54" t="s">
        <v>103</v>
      </c>
      <c r="G79" s="45">
        <v>0</v>
      </c>
      <c r="H79" s="44">
        <v>0</v>
      </c>
      <c r="I79" s="45">
        <v>48.88</v>
      </c>
      <c r="J79" s="38" t="e">
        <f t="shared" si="21"/>
        <v>#DIV/0!</v>
      </c>
      <c r="K79" s="38">
        <v>0</v>
      </c>
    </row>
    <row r="80" spans="2:11" ht="15.75" customHeight="1" x14ac:dyDescent="0.25">
      <c r="B80" s="46"/>
      <c r="C80" s="46"/>
      <c r="D80" s="48"/>
      <c r="E80" s="48">
        <v>3234</v>
      </c>
      <c r="F80" s="54" t="s">
        <v>104</v>
      </c>
      <c r="G80" s="45">
        <v>2735.13</v>
      </c>
      <c r="H80" s="44">
        <v>0</v>
      </c>
      <c r="I80" s="45">
        <v>3001.22</v>
      </c>
      <c r="J80" s="38">
        <f t="shared" si="21"/>
        <v>109.72860522168963</v>
      </c>
      <c r="K80" s="38">
        <v>0</v>
      </c>
    </row>
    <row r="81" spans="2:11" ht="15.75" customHeight="1" x14ac:dyDescent="0.25">
      <c r="B81" s="46"/>
      <c r="C81" s="46"/>
      <c r="D81" s="48"/>
      <c r="E81" s="48">
        <v>3235</v>
      </c>
      <c r="F81" s="54" t="s">
        <v>105</v>
      </c>
      <c r="G81" s="45">
        <v>210</v>
      </c>
      <c r="H81" s="44">
        <v>0</v>
      </c>
      <c r="I81" s="45">
        <v>350</v>
      </c>
      <c r="J81" s="38">
        <v>0</v>
      </c>
      <c r="K81" s="38">
        <v>0</v>
      </c>
    </row>
    <row r="82" spans="2:11" ht="15.75" customHeight="1" x14ac:dyDescent="0.25">
      <c r="B82" s="46"/>
      <c r="C82" s="46"/>
      <c r="D82" s="48"/>
      <c r="E82" s="48">
        <v>3236</v>
      </c>
      <c r="F82" s="54" t="s">
        <v>106</v>
      </c>
      <c r="G82" s="45">
        <v>43.8</v>
      </c>
      <c r="H82" s="44">
        <v>0</v>
      </c>
      <c r="I82" s="45">
        <v>0</v>
      </c>
      <c r="J82" s="38">
        <v>0</v>
      </c>
      <c r="K82" s="38">
        <v>0</v>
      </c>
    </row>
    <row r="83" spans="2:11" ht="15.75" customHeight="1" x14ac:dyDescent="0.25">
      <c r="B83" s="46"/>
      <c r="C83" s="46"/>
      <c r="D83" s="48"/>
      <c r="E83" s="48">
        <v>3237</v>
      </c>
      <c r="F83" s="54" t="s">
        <v>107</v>
      </c>
      <c r="G83" s="45">
        <v>4819.79</v>
      </c>
      <c r="H83" s="44">
        <v>0</v>
      </c>
      <c r="I83" s="45">
        <v>1585.41</v>
      </c>
      <c r="J83" s="38">
        <f t="shared" ref="J83:J91" si="22">I83/G83*100</f>
        <v>32.893756781934485</v>
      </c>
      <c r="K83" s="38">
        <v>0</v>
      </c>
    </row>
    <row r="84" spans="2:11" ht="15.75" customHeight="1" x14ac:dyDescent="0.25">
      <c r="B84" s="46"/>
      <c r="C84" s="46"/>
      <c r="D84" s="48"/>
      <c r="E84" s="48">
        <v>3238</v>
      </c>
      <c r="F84" s="54" t="s">
        <v>108</v>
      </c>
      <c r="G84" s="45">
        <v>999.93</v>
      </c>
      <c r="H84" s="44">
        <v>0</v>
      </c>
      <c r="I84" s="45">
        <v>999.93</v>
      </c>
      <c r="J84" s="38">
        <f t="shared" si="22"/>
        <v>100</v>
      </c>
      <c r="K84" s="38">
        <v>0</v>
      </c>
    </row>
    <row r="85" spans="2:11" ht="15.75" customHeight="1" x14ac:dyDescent="0.25">
      <c r="B85" s="46"/>
      <c r="C85" s="46"/>
      <c r="D85" s="48"/>
      <c r="E85" s="48">
        <v>3239</v>
      </c>
      <c r="F85" s="54" t="s">
        <v>109</v>
      </c>
      <c r="G85" s="45">
        <v>2453</v>
      </c>
      <c r="H85" s="44">
        <v>0</v>
      </c>
      <c r="I85" s="45">
        <v>3010.5</v>
      </c>
      <c r="J85" s="38">
        <f t="shared" si="22"/>
        <v>122.72727272727273</v>
      </c>
      <c r="K85" s="38">
        <v>0</v>
      </c>
    </row>
    <row r="86" spans="2:11" ht="15.75" customHeight="1" x14ac:dyDescent="0.25">
      <c r="B86" s="46"/>
      <c r="C86" s="46"/>
      <c r="D86" s="48">
        <v>324</v>
      </c>
      <c r="E86" s="48"/>
      <c r="F86" s="54" t="s">
        <v>110</v>
      </c>
      <c r="G86" s="45">
        <v>0</v>
      </c>
      <c r="H86" s="44">
        <v>0</v>
      </c>
      <c r="I86" s="45">
        <v>7413.61</v>
      </c>
      <c r="J86" s="38" t="e">
        <f t="shared" si="22"/>
        <v>#DIV/0!</v>
      </c>
      <c r="K86" s="38">
        <v>0</v>
      </c>
    </row>
    <row r="87" spans="2:11" ht="15.75" customHeight="1" x14ac:dyDescent="0.25">
      <c r="B87" s="46"/>
      <c r="C87" s="46"/>
      <c r="D87" s="48">
        <v>329</v>
      </c>
      <c r="E87" s="48"/>
      <c r="F87" s="54" t="s">
        <v>111</v>
      </c>
      <c r="G87" s="45">
        <v>56892.12</v>
      </c>
      <c r="H87" s="44">
        <v>86371</v>
      </c>
      <c r="I87" s="45">
        <f>SUM(I88:I93)</f>
        <v>5970.5599999999995</v>
      </c>
      <c r="J87" s="38">
        <f t="shared" si="22"/>
        <v>10.494528943551408</v>
      </c>
      <c r="K87" s="38">
        <f>I87/H87*100</f>
        <v>6.9126906021697092</v>
      </c>
    </row>
    <row r="88" spans="2:11" ht="15.75" customHeight="1" x14ac:dyDescent="0.25">
      <c r="B88" s="46"/>
      <c r="C88" s="46"/>
      <c r="D88" s="48"/>
      <c r="E88" s="48">
        <v>3292</v>
      </c>
      <c r="F88" s="54" t="s">
        <v>112</v>
      </c>
      <c r="G88" s="45">
        <v>1183.9000000000001</v>
      </c>
      <c r="H88" s="44">
        <v>0</v>
      </c>
      <c r="I88" s="45">
        <v>1237.1600000000001</v>
      </c>
      <c r="J88" s="38">
        <f t="shared" si="22"/>
        <v>104.49869076780134</v>
      </c>
      <c r="K88" s="38">
        <v>0</v>
      </c>
    </row>
    <row r="89" spans="2:11" ht="15.75" customHeight="1" x14ac:dyDescent="0.25">
      <c r="B89" s="46"/>
      <c r="C89" s="46"/>
      <c r="D89" s="48"/>
      <c r="E89" s="48">
        <v>3293</v>
      </c>
      <c r="F89" s="54" t="s">
        <v>113</v>
      </c>
      <c r="G89" s="45">
        <v>0</v>
      </c>
      <c r="H89" s="44">
        <v>0</v>
      </c>
      <c r="I89" s="45">
        <v>417.88</v>
      </c>
      <c r="J89" s="38" t="e">
        <f t="shared" si="22"/>
        <v>#DIV/0!</v>
      </c>
      <c r="K89" s="38">
        <v>0</v>
      </c>
    </row>
    <row r="90" spans="2:11" ht="15.75" customHeight="1" x14ac:dyDescent="0.25">
      <c r="B90" s="46"/>
      <c r="C90" s="46"/>
      <c r="D90" s="48"/>
      <c r="E90" s="48">
        <v>3294</v>
      </c>
      <c r="F90" s="54" t="s">
        <v>114</v>
      </c>
      <c r="G90" s="45">
        <v>185</v>
      </c>
      <c r="H90" s="44">
        <v>0</v>
      </c>
      <c r="I90" s="45">
        <v>190</v>
      </c>
      <c r="J90" s="38">
        <f t="shared" si="22"/>
        <v>102.70270270270269</v>
      </c>
      <c r="K90" s="38">
        <v>0</v>
      </c>
    </row>
    <row r="91" spans="2:11" ht="15.75" customHeight="1" x14ac:dyDescent="0.25">
      <c r="B91" s="46"/>
      <c r="C91" s="46"/>
      <c r="D91" s="48"/>
      <c r="E91" s="48">
        <v>3295</v>
      </c>
      <c r="F91" s="54" t="s">
        <v>115</v>
      </c>
      <c r="G91" s="45">
        <v>3024</v>
      </c>
      <c r="H91" s="44">
        <v>0</v>
      </c>
      <c r="I91" s="45">
        <v>3539</v>
      </c>
      <c r="J91" s="38">
        <f t="shared" si="22"/>
        <v>117.03042328042328</v>
      </c>
      <c r="K91" s="38">
        <v>0</v>
      </c>
    </row>
    <row r="92" spans="2:11" ht="15.75" customHeight="1" x14ac:dyDescent="0.25">
      <c r="B92" s="46"/>
      <c r="C92" s="46"/>
      <c r="D92" s="48"/>
      <c r="E92" s="48">
        <v>3296</v>
      </c>
      <c r="F92" s="54" t="s">
        <v>116</v>
      </c>
      <c r="G92" s="45">
        <v>0</v>
      </c>
      <c r="H92" s="44">
        <v>0</v>
      </c>
      <c r="I92" s="45">
        <v>0</v>
      </c>
      <c r="J92" s="38">
        <v>0</v>
      </c>
      <c r="K92" s="38">
        <v>0</v>
      </c>
    </row>
    <row r="93" spans="2:11" ht="15.75" customHeight="1" x14ac:dyDescent="0.25">
      <c r="B93" s="46"/>
      <c r="C93" s="46"/>
      <c r="D93" s="48"/>
      <c r="E93" s="48">
        <v>3299</v>
      </c>
      <c r="F93" s="54" t="s">
        <v>111</v>
      </c>
      <c r="G93" s="45">
        <v>52499.22</v>
      </c>
      <c r="H93" s="44">
        <v>0</v>
      </c>
      <c r="I93" s="45">
        <v>586.52</v>
      </c>
      <c r="J93" s="38">
        <f t="shared" ref="J93:J96" si="23">I93/G93*100</f>
        <v>1.1171975507445633</v>
      </c>
      <c r="K93" s="38">
        <v>0</v>
      </c>
    </row>
    <row r="94" spans="2:11" ht="15.75" customHeight="1" x14ac:dyDescent="0.25">
      <c r="B94" s="46"/>
      <c r="C94" s="46">
        <v>34</v>
      </c>
      <c r="D94" s="48"/>
      <c r="E94" s="48"/>
      <c r="F94" s="54" t="s">
        <v>117</v>
      </c>
      <c r="G94" s="22">
        <v>1588.95</v>
      </c>
      <c r="H94" s="37">
        <f t="shared" ref="H94:H95" si="24">H95</f>
        <v>431</v>
      </c>
      <c r="I94" s="22">
        <f>I95</f>
        <v>392.42</v>
      </c>
      <c r="J94" s="38">
        <f t="shared" si="23"/>
        <v>24.696812360363761</v>
      </c>
      <c r="K94" s="38">
        <f t="shared" ref="K94:K95" si="25">I94/H94*100</f>
        <v>91.048723897911827</v>
      </c>
    </row>
    <row r="95" spans="2:11" ht="15.75" customHeight="1" x14ac:dyDescent="0.25">
      <c r="B95" s="46"/>
      <c r="C95" s="46"/>
      <c r="D95" s="48">
        <v>343</v>
      </c>
      <c r="E95" s="48"/>
      <c r="F95" s="54" t="s">
        <v>118</v>
      </c>
      <c r="G95" s="45">
        <v>1588.95</v>
      </c>
      <c r="H95" s="44">
        <f t="shared" si="24"/>
        <v>431</v>
      </c>
      <c r="I95" s="45">
        <f>SUM(I96:I99)</f>
        <v>392.42</v>
      </c>
      <c r="J95" s="38">
        <f t="shared" si="23"/>
        <v>24.696812360363761</v>
      </c>
      <c r="K95" s="38">
        <f t="shared" si="25"/>
        <v>91.048723897911827</v>
      </c>
    </row>
    <row r="96" spans="2:11" ht="15.75" customHeight="1" x14ac:dyDescent="0.25">
      <c r="B96" s="46"/>
      <c r="C96" s="46"/>
      <c r="D96" s="48"/>
      <c r="E96" s="48">
        <v>3431</v>
      </c>
      <c r="F96" s="54" t="s">
        <v>119</v>
      </c>
      <c r="G96" s="45">
        <v>345.95</v>
      </c>
      <c r="H96" s="44">
        <v>431</v>
      </c>
      <c r="I96" s="45">
        <v>357.87</v>
      </c>
      <c r="J96" s="38">
        <f t="shared" si="23"/>
        <v>103.44558462205522</v>
      </c>
      <c r="K96" s="38">
        <v>0</v>
      </c>
    </row>
    <row r="97" spans="2:11" ht="15.75" customHeight="1" x14ac:dyDescent="0.25">
      <c r="B97" s="46"/>
      <c r="C97" s="46"/>
      <c r="D97" s="48"/>
      <c r="E97" s="48">
        <v>3432</v>
      </c>
      <c r="F97" s="54" t="s">
        <v>120</v>
      </c>
      <c r="G97" s="45">
        <v>0</v>
      </c>
      <c r="H97" s="44">
        <v>0</v>
      </c>
      <c r="I97" s="45">
        <v>0</v>
      </c>
      <c r="J97" s="38">
        <v>0</v>
      </c>
      <c r="K97" s="38">
        <v>0</v>
      </c>
    </row>
    <row r="98" spans="2:11" ht="15.75" customHeight="1" x14ac:dyDescent="0.25">
      <c r="B98" s="46"/>
      <c r="C98" s="46"/>
      <c r="D98" s="48"/>
      <c r="E98" s="48">
        <v>3433</v>
      </c>
      <c r="F98" s="54" t="s">
        <v>121</v>
      </c>
      <c r="G98" s="45">
        <v>0</v>
      </c>
      <c r="H98" s="44">
        <v>0</v>
      </c>
      <c r="I98" s="45">
        <v>34.549999999999997</v>
      </c>
      <c r="J98" s="38">
        <v>0</v>
      </c>
      <c r="K98" s="38">
        <v>0</v>
      </c>
    </row>
    <row r="99" spans="2:11" ht="15.75" customHeight="1" x14ac:dyDescent="0.25">
      <c r="B99" s="46"/>
      <c r="C99" s="46"/>
      <c r="D99" s="48"/>
      <c r="E99" s="48">
        <v>3434</v>
      </c>
      <c r="F99" s="54" t="s">
        <v>111</v>
      </c>
      <c r="G99" s="45">
        <v>1240</v>
      </c>
      <c r="H99" s="44">
        <v>0</v>
      </c>
      <c r="I99" s="45">
        <v>0</v>
      </c>
      <c r="J99" s="38">
        <v>0</v>
      </c>
      <c r="K99" s="38">
        <v>0</v>
      </c>
    </row>
    <row r="100" spans="2:11" ht="15.75" customHeight="1" x14ac:dyDescent="0.25">
      <c r="B100" s="46"/>
      <c r="C100" s="46">
        <v>38</v>
      </c>
      <c r="D100" s="48"/>
      <c r="E100" s="48"/>
      <c r="F100" s="54" t="s">
        <v>122</v>
      </c>
      <c r="G100" s="22">
        <v>0</v>
      </c>
      <c r="H100" s="37">
        <f t="shared" ref="H100:H101" si="26">H101</f>
        <v>801</v>
      </c>
      <c r="I100" s="22">
        <v>0</v>
      </c>
      <c r="J100" s="38" t="e">
        <f t="shared" ref="J100:J109" si="27">I100/G100*100</f>
        <v>#DIV/0!</v>
      </c>
      <c r="K100" s="38">
        <f t="shared" ref="K100:K102" si="28">I100/H100*100</f>
        <v>0</v>
      </c>
    </row>
    <row r="101" spans="2:11" ht="15.75" customHeight="1" x14ac:dyDescent="0.25">
      <c r="B101" s="46"/>
      <c r="C101" s="46"/>
      <c r="D101" s="48">
        <v>381</v>
      </c>
      <c r="E101" s="48"/>
      <c r="F101" s="54" t="s">
        <v>66</v>
      </c>
      <c r="G101" s="45">
        <v>0</v>
      </c>
      <c r="H101" s="44">
        <f t="shared" si="26"/>
        <v>801</v>
      </c>
      <c r="I101" s="45">
        <v>0</v>
      </c>
      <c r="J101" s="38" t="e">
        <f t="shared" si="27"/>
        <v>#DIV/0!</v>
      </c>
      <c r="K101" s="38">
        <f t="shared" si="28"/>
        <v>0</v>
      </c>
    </row>
    <row r="102" spans="2:11" ht="15.75" customHeight="1" x14ac:dyDescent="0.25">
      <c r="B102" s="46"/>
      <c r="C102" s="46"/>
      <c r="D102" s="48"/>
      <c r="E102" s="48">
        <v>3812</v>
      </c>
      <c r="F102" s="54" t="s">
        <v>123</v>
      </c>
      <c r="G102" s="45">
        <v>0</v>
      </c>
      <c r="H102" s="44">
        <v>801</v>
      </c>
      <c r="I102" s="45">
        <v>0</v>
      </c>
      <c r="J102" s="38" t="e">
        <f t="shared" si="27"/>
        <v>#DIV/0!</v>
      </c>
      <c r="K102" s="38">
        <f t="shared" si="28"/>
        <v>0</v>
      </c>
    </row>
    <row r="103" spans="2:11" ht="15.75" customHeight="1" x14ac:dyDescent="0.25">
      <c r="B103" s="50">
        <v>4</v>
      </c>
      <c r="C103" s="50"/>
      <c r="D103" s="50"/>
      <c r="E103" s="50"/>
      <c r="F103" s="57" t="s">
        <v>124</v>
      </c>
      <c r="G103" s="22">
        <v>0</v>
      </c>
      <c r="H103" s="37">
        <f t="shared" ref="H103:H104" si="29">H104</f>
        <v>18500</v>
      </c>
      <c r="I103" s="22">
        <f>I104</f>
        <v>21253</v>
      </c>
      <c r="J103" s="38" t="e">
        <f t="shared" si="27"/>
        <v>#DIV/0!</v>
      </c>
      <c r="K103" s="38">
        <v>0</v>
      </c>
    </row>
    <row r="104" spans="2:11" ht="15.75" customHeight="1" x14ac:dyDescent="0.25">
      <c r="B104" s="41"/>
      <c r="C104" s="41">
        <v>42</v>
      </c>
      <c r="D104" s="41"/>
      <c r="E104" s="41"/>
      <c r="F104" s="58" t="s">
        <v>125</v>
      </c>
      <c r="G104" s="45">
        <v>0</v>
      </c>
      <c r="H104" s="44">
        <f t="shared" si="29"/>
        <v>18500</v>
      </c>
      <c r="I104" s="45">
        <f>I105</f>
        <v>21253</v>
      </c>
      <c r="J104" s="38" t="e">
        <f t="shared" si="27"/>
        <v>#DIV/0!</v>
      </c>
      <c r="K104" s="38">
        <v>0</v>
      </c>
    </row>
    <row r="105" spans="2:11" ht="15.75" customHeight="1" x14ac:dyDescent="0.25">
      <c r="B105" s="41"/>
      <c r="C105" s="41"/>
      <c r="D105" s="46">
        <v>422</v>
      </c>
      <c r="E105" s="46"/>
      <c r="F105" s="54" t="s">
        <v>126</v>
      </c>
      <c r="G105" s="45">
        <v>0</v>
      </c>
      <c r="H105" s="44">
        <f>SUM(H107:H109)</f>
        <v>18500</v>
      </c>
      <c r="I105" s="45">
        <f>SUM(I106:I109)</f>
        <v>21253</v>
      </c>
      <c r="J105" s="38" t="e">
        <f t="shared" si="27"/>
        <v>#DIV/0!</v>
      </c>
      <c r="K105" s="38">
        <v>0</v>
      </c>
    </row>
    <row r="106" spans="2:11" s="109" customFormat="1" ht="15.75" customHeight="1" x14ac:dyDescent="0.25">
      <c r="B106" s="41"/>
      <c r="C106" s="41"/>
      <c r="D106" s="46"/>
      <c r="E106" s="46">
        <v>4221</v>
      </c>
      <c r="F106" s="54" t="s">
        <v>313</v>
      </c>
      <c r="G106" s="45">
        <v>0</v>
      </c>
      <c r="H106" s="96">
        <v>0</v>
      </c>
      <c r="I106" s="45">
        <v>16672</v>
      </c>
      <c r="J106" s="38" t="e">
        <f t="shared" si="27"/>
        <v>#DIV/0!</v>
      </c>
      <c r="K106" s="38"/>
    </row>
    <row r="107" spans="2:11" ht="15.75" customHeight="1" x14ac:dyDescent="0.25">
      <c r="B107" s="41"/>
      <c r="C107" s="41"/>
      <c r="D107" s="46"/>
      <c r="E107" s="46">
        <v>4223</v>
      </c>
      <c r="F107" s="54" t="s">
        <v>127</v>
      </c>
      <c r="G107" s="45">
        <v>0</v>
      </c>
      <c r="H107" s="44">
        <v>0</v>
      </c>
      <c r="I107" s="45">
        <v>0</v>
      </c>
      <c r="J107" s="38" t="e">
        <f t="shared" si="27"/>
        <v>#DIV/0!</v>
      </c>
      <c r="K107" s="38">
        <v>0</v>
      </c>
    </row>
    <row r="108" spans="2:11" ht="15.75" customHeight="1" x14ac:dyDescent="0.25">
      <c r="B108" s="41"/>
      <c r="C108" s="41"/>
      <c r="D108" s="46"/>
      <c r="E108" s="46">
        <v>4225</v>
      </c>
      <c r="F108" s="54" t="s">
        <v>128</v>
      </c>
      <c r="G108" s="45">
        <v>0</v>
      </c>
      <c r="H108" s="44">
        <v>0</v>
      </c>
      <c r="I108" s="45">
        <v>0</v>
      </c>
      <c r="J108" s="38" t="e">
        <f t="shared" si="27"/>
        <v>#DIV/0!</v>
      </c>
      <c r="K108" s="38">
        <v>0</v>
      </c>
    </row>
    <row r="109" spans="2:11" ht="15.75" customHeight="1" x14ac:dyDescent="0.25">
      <c r="B109" s="41"/>
      <c r="C109" s="41"/>
      <c r="D109" s="46"/>
      <c r="E109" s="46">
        <v>4227</v>
      </c>
      <c r="F109" s="54" t="s">
        <v>129</v>
      </c>
      <c r="G109" s="45">
        <v>0</v>
      </c>
      <c r="H109" s="44">
        <v>18500</v>
      </c>
      <c r="I109" s="45">
        <v>4581</v>
      </c>
      <c r="J109" s="38" t="e">
        <f t="shared" si="27"/>
        <v>#DIV/0!</v>
      </c>
      <c r="K109" s="38">
        <v>0</v>
      </c>
    </row>
    <row r="110" spans="2:11" ht="15.75" customHeight="1" x14ac:dyDescent="0.25">
      <c r="B110" s="41"/>
      <c r="C110" s="41"/>
      <c r="D110" s="46"/>
      <c r="E110" s="46"/>
      <c r="F110" s="46"/>
      <c r="G110" s="51"/>
      <c r="H110" s="59"/>
      <c r="I110" s="51"/>
      <c r="J110" s="38"/>
      <c r="K110" s="38"/>
    </row>
    <row r="111" spans="2:11" ht="15.75" customHeight="1" x14ac:dyDescent="0.25">
      <c r="J111" s="31"/>
      <c r="K111" s="31"/>
    </row>
    <row r="112" spans="2:11" ht="15.75" customHeight="1" x14ac:dyDescent="0.25">
      <c r="J112" s="31"/>
      <c r="K112" s="31"/>
    </row>
    <row r="113" spans="10:11" ht="15.75" customHeight="1" x14ac:dyDescent="0.25">
      <c r="J113" s="31"/>
      <c r="K113" s="31"/>
    </row>
    <row r="114" spans="10:11" ht="15.75" customHeight="1" x14ac:dyDescent="0.25">
      <c r="J114" s="31"/>
      <c r="K114" s="31"/>
    </row>
    <row r="115" spans="10:11" ht="15.75" customHeight="1" x14ac:dyDescent="0.25">
      <c r="J115" s="31"/>
      <c r="K115" s="31"/>
    </row>
    <row r="116" spans="10:11" ht="15.75" customHeight="1" x14ac:dyDescent="0.25">
      <c r="J116" s="31"/>
      <c r="K116" s="31"/>
    </row>
    <row r="117" spans="10:11" ht="15.75" customHeight="1" x14ac:dyDescent="0.25">
      <c r="J117" s="31"/>
      <c r="K117" s="31"/>
    </row>
    <row r="118" spans="10:11" ht="15.75" customHeight="1" x14ac:dyDescent="0.25">
      <c r="J118" s="31"/>
      <c r="K118" s="31"/>
    </row>
    <row r="119" spans="10:11" ht="15.75" customHeight="1" x14ac:dyDescent="0.25">
      <c r="J119" s="31"/>
      <c r="K119" s="31"/>
    </row>
    <row r="120" spans="10:11" ht="15.75" customHeight="1" x14ac:dyDescent="0.25">
      <c r="J120" s="31"/>
      <c r="K120" s="31"/>
    </row>
    <row r="121" spans="10:11" ht="15.75" customHeight="1" x14ac:dyDescent="0.25">
      <c r="J121" s="31"/>
      <c r="K121" s="31"/>
    </row>
    <row r="122" spans="10:11" ht="15.75" customHeight="1" x14ac:dyDescent="0.25">
      <c r="J122" s="31"/>
      <c r="K122" s="31"/>
    </row>
    <row r="123" spans="10:11" ht="15.75" customHeight="1" x14ac:dyDescent="0.25">
      <c r="J123" s="31"/>
      <c r="K123" s="31"/>
    </row>
    <row r="124" spans="10:11" ht="15.75" customHeight="1" x14ac:dyDescent="0.25">
      <c r="J124" s="31"/>
      <c r="K124" s="31"/>
    </row>
    <row r="125" spans="10:11" ht="15.75" customHeight="1" x14ac:dyDescent="0.25">
      <c r="J125" s="31"/>
      <c r="K125" s="31"/>
    </row>
    <row r="126" spans="10:11" ht="15.75" customHeight="1" x14ac:dyDescent="0.25">
      <c r="J126" s="31"/>
      <c r="K126" s="31"/>
    </row>
    <row r="127" spans="10:11" ht="15.75" customHeight="1" x14ac:dyDescent="0.25">
      <c r="J127" s="31"/>
      <c r="K127" s="31"/>
    </row>
    <row r="128" spans="10:11" ht="15.75" customHeight="1" x14ac:dyDescent="0.25">
      <c r="J128" s="31"/>
      <c r="K128" s="31"/>
    </row>
    <row r="129" spans="10:11" ht="15.75" customHeight="1" x14ac:dyDescent="0.25">
      <c r="J129" s="31"/>
      <c r="K129" s="31"/>
    </row>
    <row r="130" spans="10:11" ht="15.75" customHeight="1" x14ac:dyDescent="0.25">
      <c r="J130" s="31"/>
      <c r="K130" s="31"/>
    </row>
    <row r="131" spans="10:11" ht="15.75" customHeight="1" x14ac:dyDescent="0.25">
      <c r="J131" s="31"/>
      <c r="K131" s="31"/>
    </row>
    <row r="132" spans="10:11" ht="15.75" customHeight="1" x14ac:dyDescent="0.25">
      <c r="J132" s="31"/>
      <c r="K132" s="31"/>
    </row>
    <row r="133" spans="10:11" ht="15.75" customHeight="1" x14ac:dyDescent="0.25">
      <c r="J133" s="31"/>
      <c r="K133" s="31"/>
    </row>
    <row r="134" spans="10:11" ht="15.75" customHeight="1" x14ac:dyDescent="0.25">
      <c r="J134" s="31"/>
      <c r="K134" s="31"/>
    </row>
    <row r="135" spans="10:11" ht="15.75" customHeight="1" x14ac:dyDescent="0.25">
      <c r="J135" s="31"/>
      <c r="K135" s="31"/>
    </row>
    <row r="136" spans="10:11" ht="15.75" customHeight="1" x14ac:dyDescent="0.25">
      <c r="J136" s="31"/>
      <c r="K136" s="31"/>
    </row>
    <row r="137" spans="10:11" ht="15.75" customHeight="1" x14ac:dyDescent="0.25">
      <c r="J137" s="31"/>
      <c r="K137" s="31"/>
    </row>
    <row r="138" spans="10:11" ht="15.75" customHeight="1" x14ac:dyDescent="0.25">
      <c r="J138" s="31"/>
      <c r="K138" s="31"/>
    </row>
    <row r="139" spans="10:11" ht="15.75" customHeight="1" x14ac:dyDescent="0.25">
      <c r="J139" s="31"/>
      <c r="K139" s="31"/>
    </row>
    <row r="140" spans="10:11" ht="15.75" customHeight="1" x14ac:dyDescent="0.25">
      <c r="J140" s="31"/>
      <c r="K140" s="31"/>
    </row>
    <row r="141" spans="10:11" ht="15.75" customHeight="1" x14ac:dyDescent="0.25">
      <c r="J141" s="31"/>
      <c r="K141" s="31"/>
    </row>
    <row r="142" spans="10:11" ht="15.75" customHeight="1" x14ac:dyDescent="0.25">
      <c r="J142" s="31"/>
      <c r="K142" s="31"/>
    </row>
    <row r="143" spans="10:11" ht="15.75" customHeight="1" x14ac:dyDescent="0.25">
      <c r="J143" s="31"/>
      <c r="K143" s="31"/>
    </row>
    <row r="144" spans="10:11" ht="15.75" customHeight="1" x14ac:dyDescent="0.25">
      <c r="J144" s="31"/>
      <c r="K144" s="31"/>
    </row>
    <row r="145" spans="10:11" ht="15.75" customHeight="1" x14ac:dyDescent="0.25">
      <c r="J145" s="31"/>
      <c r="K145" s="31"/>
    </row>
    <row r="146" spans="10:11" ht="15.75" customHeight="1" x14ac:dyDescent="0.25">
      <c r="J146" s="31"/>
      <c r="K146" s="31"/>
    </row>
    <row r="147" spans="10:11" ht="15.75" customHeight="1" x14ac:dyDescent="0.25">
      <c r="J147" s="31"/>
      <c r="K147" s="31"/>
    </row>
    <row r="148" spans="10:11" ht="15.75" customHeight="1" x14ac:dyDescent="0.25">
      <c r="J148" s="31"/>
      <c r="K148" s="31"/>
    </row>
    <row r="149" spans="10:11" ht="15.75" customHeight="1" x14ac:dyDescent="0.25">
      <c r="J149" s="31"/>
      <c r="K149" s="31"/>
    </row>
    <row r="150" spans="10:11" ht="15.75" customHeight="1" x14ac:dyDescent="0.25">
      <c r="J150" s="31"/>
      <c r="K150" s="31"/>
    </row>
    <row r="151" spans="10:11" ht="15.75" customHeight="1" x14ac:dyDescent="0.25">
      <c r="J151" s="31"/>
      <c r="K151" s="31"/>
    </row>
    <row r="152" spans="10:11" ht="15.75" customHeight="1" x14ac:dyDescent="0.25">
      <c r="J152" s="31"/>
      <c r="K152" s="31"/>
    </row>
    <row r="153" spans="10:11" ht="15.75" customHeight="1" x14ac:dyDescent="0.25">
      <c r="J153" s="31"/>
      <c r="K153" s="31"/>
    </row>
    <row r="154" spans="10:11" ht="15.75" customHeight="1" x14ac:dyDescent="0.25">
      <c r="J154" s="31"/>
      <c r="K154" s="31"/>
    </row>
    <row r="155" spans="10:11" ht="15.75" customHeight="1" x14ac:dyDescent="0.25">
      <c r="J155" s="31"/>
      <c r="K155" s="31"/>
    </row>
    <row r="156" spans="10:11" ht="15.75" customHeight="1" x14ac:dyDescent="0.25">
      <c r="J156" s="31"/>
      <c r="K156" s="31"/>
    </row>
    <row r="157" spans="10:11" ht="15.75" customHeight="1" x14ac:dyDescent="0.25">
      <c r="J157" s="31"/>
      <c r="K157" s="31"/>
    </row>
    <row r="158" spans="10:11" ht="15.75" customHeight="1" x14ac:dyDescent="0.25">
      <c r="J158" s="31"/>
      <c r="K158" s="31"/>
    </row>
    <row r="159" spans="10:11" ht="15.75" customHeight="1" x14ac:dyDescent="0.25">
      <c r="J159" s="31"/>
      <c r="K159" s="31"/>
    </row>
    <row r="160" spans="10:11" ht="15.75" customHeight="1" x14ac:dyDescent="0.25">
      <c r="J160" s="31"/>
      <c r="K160" s="31"/>
    </row>
    <row r="161" spans="10:11" ht="15.75" customHeight="1" x14ac:dyDescent="0.25">
      <c r="J161" s="31"/>
      <c r="K161" s="31"/>
    </row>
    <row r="162" spans="10:11" ht="15.75" customHeight="1" x14ac:dyDescent="0.25">
      <c r="J162" s="31"/>
      <c r="K162" s="31"/>
    </row>
    <row r="163" spans="10:11" ht="15.75" customHeight="1" x14ac:dyDescent="0.25">
      <c r="J163" s="31"/>
      <c r="K163" s="31"/>
    </row>
    <row r="164" spans="10:11" ht="15.75" customHeight="1" x14ac:dyDescent="0.25">
      <c r="J164" s="31"/>
      <c r="K164" s="31"/>
    </row>
    <row r="165" spans="10:11" ht="15.75" customHeight="1" x14ac:dyDescent="0.25">
      <c r="J165" s="31"/>
      <c r="K165" s="31"/>
    </row>
    <row r="166" spans="10:11" ht="15.75" customHeight="1" x14ac:dyDescent="0.25">
      <c r="J166" s="31"/>
      <c r="K166" s="31"/>
    </row>
    <row r="167" spans="10:11" ht="15.75" customHeight="1" x14ac:dyDescent="0.25">
      <c r="J167" s="31"/>
      <c r="K167" s="31"/>
    </row>
    <row r="168" spans="10:11" ht="15.75" customHeight="1" x14ac:dyDescent="0.25">
      <c r="J168" s="31"/>
      <c r="K168" s="31"/>
    </row>
    <row r="169" spans="10:11" ht="15.75" customHeight="1" x14ac:dyDescent="0.25">
      <c r="J169" s="31"/>
      <c r="K169" s="31"/>
    </row>
    <row r="170" spans="10:11" ht="15.75" customHeight="1" x14ac:dyDescent="0.25">
      <c r="J170" s="31"/>
      <c r="K170" s="31"/>
    </row>
    <row r="171" spans="10:11" ht="15.75" customHeight="1" x14ac:dyDescent="0.25">
      <c r="J171" s="31"/>
      <c r="K171" s="31"/>
    </row>
    <row r="172" spans="10:11" ht="15.75" customHeight="1" x14ac:dyDescent="0.25">
      <c r="J172" s="31"/>
      <c r="K172" s="31"/>
    </row>
    <row r="173" spans="10:11" ht="15.75" customHeight="1" x14ac:dyDescent="0.25">
      <c r="J173" s="31"/>
      <c r="K173" s="31"/>
    </row>
    <row r="174" spans="10:11" ht="15.75" customHeight="1" x14ac:dyDescent="0.25">
      <c r="J174" s="31"/>
      <c r="K174" s="31"/>
    </row>
    <row r="175" spans="10:11" ht="15.75" customHeight="1" x14ac:dyDescent="0.25">
      <c r="J175" s="31"/>
      <c r="K175" s="31"/>
    </row>
    <row r="176" spans="10:11" ht="15.75" customHeight="1" x14ac:dyDescent="0.25">
      <c r="J176" s="31"/>
      <c r="K176" s="31"/>
    </row>
    <row r="177" spans="10:11" ht="15.75" customHeight="1" x14ac:dyDescent="0.25">
      <c r="J177" s="31"/>
      <c r="K177" s="31"/>
    </row>
    <row r="178" spans="10:11" ht="15.75" customHeight="1" x14ac:dyDescent="0.25">
      <c r="J178" s="31"/>
      <c r="K178" s="31"/>
    </row>
    <row r="179" spans="10:11" ht="15.75" customHeight="1" x14ac:dyDescent="0.25">
      <c r="J179" s="31"/>
      <c r="K179" s="31"/>
    </row>
    <row r="180" spans="10:11" ht="15.75" customHeight="1" x14ac:dyDescent="0.25">
      <c r="J180" s="31"/>
      <c r="K180" s="31"/>
    </row>
    <row r="181" spans="10:11" ht="15.75" customHeight="1" x14ac:dyDescent="0.25">
      <c r="J181" s="31"/>
      <c r="K181" s="31"/>
    </row>
    <row r="182" spans="10:11" ht="15.75" customHeight="1" x14ac:dyDescent="0.25">
      <c r="J182" s="31"/>
      <c r="K182" s="31"/>
    </row>
    <row r="183" spans="10:11" ht="15.75" customHeight="1" x14ac:dyDescent="0.25">
      <c r="J183" s="31"/>
      <c r="K183" s="31"/>
    </row>
    <row r="184" spans="10:11" ht="15.75" customHeight="1" x14ac:dyDescent="0.25">
      <c r="J184" s="31"/>
      <c r="K184" s="31"/>
    </row>
    <row r="185" spans="10:11" ht="15.75" customHeight="1" x14ac:dyDescent="0.25">
      <c r="J185" s="31"/>
      <c r="K185" s="31"/>
    </row>
    <row r="186" spans="10:11" ht="15.75" customHeight="1" x14ac:dyDescent="0.25">
      <c r="J186" s="31"/>
      <c r="K186" s="31"/>
    </row>
    <row r="187" spans="10:11" ht="15.75" customHeight="1" x14ac:dyDescent="0.25">
      <c r="J187" s="31"/>
      <c r="K187" s="31"/>
    </row>
    <row r="188" spans="10:11" ht="15.75" customHeight="1" x14ac:dyDescent="0.25">
      <c r="J188" s="31"/>
      <c r="K188" s="31"/>
    </row>
    <row r="189" spans="10:11" ht="15.75" customHeight="1" x14ac:dyDescent="0.25">
      <c r="J189" s="31"/>
      <c r="K189" s="31"/>
    </row>
    <row r="190" spans="10:11" ht="15.75" customHeight="1" x14ac:dyDescent="0.25">
      <c r="J190" s="31"/>
      <c r="K190" s="31"/>
    </row>
    <row r="191" spans="10:11" ht="15.75" customHeight="1" x14ac:dyDescent="0.25">
      <c r="J191" s="31"/>
      <c r="K191" s="31"/>
    </row>
    <row r="192" spans="10:11" ht="15.75" customHeight="1" x14ac:dyDescent="0.25">
      <c r="J192" s="31"/>
      <c r="K192" s="31"/>
    </row>
    <row r="193" spans="10:11" ht="15.75" customHeight="1" x14ac:dyDescent="0.25">
      <c r="J193" s="31"/>
      <c r="K193" s="31"/>
    </row>
    <row r="194" spans="10:11" ht="15.75" customHeight="1" x14ac:dyDescent="0.25">
      <c r="J194" s="31"/>
      <c r="K194" s="31"/>
    </row>
    <row r="195" spans="10:11" ht="15.75" customHeight="1" x14ac:dyDescent="0.25">
      <c r="J195" s="31"/>
      <c r="K195" s="31"/>
    </row>
    <row r="196" spans="10:11" ht="15.75" customHeight="1" x14ac:dyDescent="0.25">
      <c r="J196" s="31"/>
      <c r="K196" s="31"/>
    </row>
    <row r="197" spans="10:11" ht="15.75" customHeight="1" x14ac:dyDescent="0.25">
      <c r="J197" s="31"/>
      <c r="K197" s="31"/>
    </row>
    <row r="198" spans="10:11" ht="15.75" customHeight="1" x14ac:dyDescent="0.25">
      <c r="J198" s="31"/>
      <c r="K198" s="31"/>
    </row>
    <row r="199" spans="10:11" ht="15.75" customHeight="1" x14ac:dyDescent="0.25">
      <c r="J199" s="31"/>
      <c r="K199" s="31"/>
    </row>
    <row r="200" spans="10:11" ht="15.75" customHeight="1" x14ac:dyDescent="0.25">
      <c r="J200" s="31"/>
      <c r="K200" s="31"/>
    </row>
    <row r="201" spans="10:11" ht="15.75" customHeight="1" x14ac:dyDescent="0.25">
      <c r="J201" s="31"/>
      <c r="K201" s="31"/>
    </row>
    <row r="202" spans="10:11" ht="15.75" customHeight="1" x14ac:dyDescent="0.25">
      <c r="J202" s="31"/>
      <c r="K202" s="31"/>
    </row>
    <row r="203" spans="10:11" ht="15.75" customHeight="1" x14ac:dyDescent="0.25">
      <c r="J203" s="31"/>
      <c r="K203" s="31"/>
    </row>
    <row r="204" spans="10:11" ht="15.75" customHeight="1" x14ac:dyDescent="0.25">
      <c r="J204" s="31"/>
      <c r="K204" s="31"/>
    </row>
    <row r="205" spans="10:11" ht="15.75" customHeight="1" x14ac:dyDescent="0.25">
      <c r="J205" s="31"/>
      <c r="K205" s="31"/>
    </row>
    <row r="206" spans="10:11" ht="15.75" customHeight="1" x14ac:dyDescent="0.25">
      <c r="J206" s="31"/>
      <c r="K206" s="31"/>
    </row>
    <row r="207" spans="10:11" ht="15.75" customHeight="1" x14ac:dyDescent="0.25">
      <c r="J207" s="31"/>
      <c r="K207" s="31"/>
    </row>
    <row r="208" spans="10:11" ht="15.75" customHeight="1" x14ac:dyDescent="0.25">
      <c r="J208" s="31"/>
      <c r="K208" s="31"/>
    </row>
    <row r="209" spans="10:11" ht="15.75" customHeight="1" x14ac:dyDescent="0.25">
      <c r="J209" s="31"/>
      <c r="K209" s="31"/>
    </row>
    <row r="210" spans="10:11" ht="15.75" customHeight="1" x14ac:dyDescent="0.25">
      <c r="J210" s="31"/>
      <c r="K210" s="31"/>
    </row>
    <row r="211" spans="10:11" ht="15.75" customHeight="1" x14ac:dyDescent="0.25">
      <c r="J211" s="31"/>
      <c r="K211" s="31"/>
    </row>
    <row r="212" spans="10:11" ht="15.75" customHeight="1" x14ac:dyDescent="0.25">
      <c r="J212" s="31"/>
      <c r="K212" s="31"/>
    </row>
    <row r="213" spans="10:11" ht="15.75" customHeight="1" x14ac:dyDescent="0.25">
      <c r="J213" s="31"/>
      <c r="K213" s="31"/>
    </row>
    <row r="214" spans="10:11" ht="15.75" customHeight="1" x14ac:dyDescent="0.25">
      <c r="J214" s="31"/>
      <c r="K214" s="31"/>
    </row>
    <row r="215" spans="10:11" ht="15.75" customHeight="1" x14ac:dyDescent="0.25">
      <c r="J215" s="31"/>
      <c r="K215" s="31"/>
    </row>
    <row r="216" spans="10:11" ht="15.75" customHeight="1" x14ac:dyDescent="0.25">
      <c r="J216" s="31"/>
      <c r="K216" s="31"/>
    </row>
    <row r="217" spans="10:11" ht="15.75" customHeight="1" x14ac:dyDescent="0.25">
      <c r="J217" s="31"/>
      <c r="K217" s="31"/>
    </row>
    <row r="218" spans="10:11" ht="15.75" customHeight="1" x14ac:dyDescent="0.25">
      <c r="J218" s="31"/>
      <c r="K218" s="31"/>
    </row>
    <row r="219" spans="10:11" ht="15.75" customHeight="1" x14ac:dyDescent="0.25">
      <c r="J219" s="31"/>
      <c r="K219" s="31"/>
    </row>
    <row r="220" spans="10:11" ht="15.75" customHeight="1" x14ac:dyDescent="0.25">
      <c r="J220" s="31"/>
      <c r="K220" s="31"/>
    </row>
    <row r="221" spans="10:11" ht="15.75" customHeight="1" x14ac:dyDescent="0.25">
      <c r="J221" s="31"/>
      <c r="K221" s="31"/>
    </row>
    <row r="222" spans="10:11" ht="15.75" customHeight="1" x14ac:dyDescent="0.25">
      <c r="J222" s="31"/>
      <c r="K222" s="31"/>
    </row>
    <row r="223" spans="10:11" ht="15.75" customHeight="1" x14ac:dyDescent="0.25">
      <c r="J223" s="31"/>
      <c r="K223" s="31"/>
    </row>
    <row r="224" spans="10:11" ht="15.75" customHeight="1" x14ac:dyDescent="0.25">
      <c r="J224" s="31"/>
      <c r="K224" s="31"/>
    </row>
    <row r="225" spans="10:11" ht="15.75" customHeight="1" x14ac:dyDescent="0.25">
      <c r="J225" s="31"/>
      <c r="K225" s="31"/>
    </row>
    <row r="226" spans="10:11" ht="15.75" customHeight="1" x14ac:dyDescent="0.25">
      <c r="J226" s="31"/>
      <c r="K226" s="31"/>
    </row>
    <row r="227" spans="10:11" ht="15.75" customHeight="1" x14ac:dyDescent="0.25">
      <c r="J227" s="31"/>
      <c r="K227" s="31"/>
    </row>
    <row r="228" spans="10:11" ht="15.75" customHeight="1" x14ac:dyDescent="0.25">
      <c r="J228" s="31"/>
      <c r="K228" s="31"/>
    </row>
    <row r="229" spans="10:11" ht="15.75" customHeight="1" x14ac:dyDescent="0.25">
      <c r="J229" s="31"/>
      <c r="K229" s="31"/>
    </row>
    <row r="230" spans="10:11" ht="15.75" customHeight="1" x14ac:dyDescent="0.25">
      <c r="J230" s="31"/>
      <c r="K230" s="31"/>
    </row>
    <row r="231" spans="10:11" ht="15.75" customHeight="1" x14ac:dyDescent="0.25">
      <c r="J231" s="31"/>
      <c r="K231" s="31"/>
    </row>
    <row r="232" spans="10:11" ht="15.75" customHeight="1" x14ac:dyDescent="0.25">
      <c r="J232" s="31"/>
      <c r="K232" s="31"/>
    </row>
    <row r="233" spans="10:11" ht="15.75" customHeight="1" x14ac:dyDescent="0.25">
      <c r="J233" s="31"/>
      <c r="K233" s="31"/>
    </row>
    <row r="234" spans="10:11" ht="15.75" customHeight="1" x14ac:dyDescent="0.25">
      <c r="J234" s="31"/>
      <c r="K234" s="31"/>
    </row>
    <row r="235" spans="10:11" ht="15.75" customHeight="1" x14ac:dyDescent="0.25">
      <c r="J235" s="31"/>
      <c r="K235" s="31"/>
    </row>
    <row r="236" spans="10:11" ht="15.75" customHeight="1" x14ac:dyDescent="0.25">
      <c r="J236" s="31"/>
      <c r="K236" s="31"/>
    </row>
    <row r="237" spans="10:11" ht="15.75" customHeight="1" x14ac:dyDescent="0.25">
      <c r="J237" s="31"/>
      <c r="K237" s="31"/>
    </row>
    <row r="238" spans="10:11" ht="15.75" customHeight="1" x14ac:dyDescent="0.25">
      <c r="J238" s="31"/>
      <c r="K238" s="31"/>
    </row>
    <row r="239" spans="10:11" ht="15.75" customHeight="1" x14ac:dyDescent="0.25">
      <c r="J239" s="31"/>
      <c r="K239" s="31"/>
    </row>
    <row r="240" spans="10:11" ht="15.75" customHeight="1" x14ac:dyDescent="0.25">
      <c r="J240" s="31"/>
      <c r="K240" s="31"/>
    </row>
    <row r="241" spans="10:11" ht="15.75" customHeight="1" x14ac:dyDescent="0.25">
      <c r="J241" s="31"/>
      <c r="K241" s="31"/>
    </row>
    <row r="242" spans="10:11" ht="15.75" customHeight="1" x14ac:dyDescent="0.25">
      <c r="J242" s="31"/>
      <c r="K242" s="31"/>
    </row>
    <row r="243" spans="10:11" ht="15.75" customHeight="1" x14ac:dyDescent="0.25">
      <c r="J243" s="31"/>
      <c r="K243" s="31"/>
    </row>
    <row r="244" spans="10:11" ht="15.75" customHeight="1" x14ac:dyDescent="0.25">
      <c r="J244" s="31"/>
      <c r="K244" s="31"/>
    </row>
    <row r="245" spans="10:11" ht="15.75" customHeight="1" x14ac:dyDescent="0.25">
      <c r="J245" s="31"/>
      <c r="K245" s="31"/>
    </row>
    <row r="246" spans="10:11" ht="15.75" customHeight="1" x14ac:dyDescent="0.25">
      <c r="J246" s="31"/>
      <c r="K246" s="31"/>
    </row>
    <row r="247" spans="10:11" ht="15.75" customHeight="1" x14ac:dyDescent="0.25">
      <c r="J247" s="31"/>
      <c r="K247" s="31"/>
    </row>
    <row r="248" spans="10:11" ht="15.75" customHeight="1" x14ac:dyDescent="0.25">
      <c r="J248" s="31"/>
      <c r="K248" s="31"/>
    </row>
    <row r="249" spans="10:11" ht="15.75" customHeight="1" x14ac:dyDescent="0.25">
      <c r="J249" s="31"/>
      <c r="K249" s="31"/>
    </row>
    <row r="250" spans="10:11" ht="15.75" customHeight="1" x14ac:dyDescent="0.25">
      <c r="J250" s="31"/>
      <c r="K250" s="31"/>
    </row>
    <row r="251" spans="10:11" ht="15.75" customHeight="1" x14ac:dyDescent="0.25">
      <c r="J251" s="31"/>
      <c r="K251" s="31"/>
    </row>
    <row r="252" spans="10:11" ht="15.75" customHeight="1" x14ac:dyDescent="0.25">
      <c r="J252" s="31"/>
      <c r="K252" s="31"/>
    </row>
    <row r="253" spans="10:11" ht="15.75" customHeight="1" x14ac:dyDescent="0.25">
      <c r="J253" s="31"/>
      <c r="K253" s="31"/>
    </row>
    <row r="254" spans="10:11" ht="15.75" customHeight="1" x14ac:dyDescent="0.25">
      <c r="J254" s="31"/>
      <c r="K254" s="31"/>
    </row>
    <row r="255" spans="10:11" ht="15.75" customHeight="1" x14ac:dyDescent="0.25">
      <c r="J255" s="31"/>
      <c r="K255" s="31"/>
    </row>
    <row r="256" spans="10:11" ht="15.75" customHeight="1" x14ac:dyDescent="0.25">
      <c r="J256" s="31"/>
      <c r="K256" s="31"/>
    </row>
    <row r="257" spans="10:11" ht="15.75" customHeight="1" x14ac:dyDescent="0.25">
      <c r="J257" s="31"/>
      <c r="K257" s="31"/>
    </row>
    <row r="258" spans="10:11" ht="15.75" customHeight="1" x14ac:dyDescent="0.25">
      <c r="J258" s="31"/>
      <c r="K258" s="31"/>
    </row>
    <row r="259" spans="10:11" ht="15.75" customHeight="1" x14ac:dyDescent="0.25">
      <c r="J259" s="31"/>
      <c r="K259" s="31"/>
    </row>
    <row r="260" spans="10:11" ht="15.75" customHeight="1" x14ac:dyDescent="0.25">
      <c r="J260" s="31"/>
      <c r="K260" s="31"/>
    </row>
    <row r="261" spans="10:11" ht="15.75" customHeight="1" x14ac:dyDescent="0.25">
      <c r="J261" s="31"/>
      <c r="K261" s="31"/>
    </row>
    <row r="262" spans="10:11" ht="15.75" customHeight="1" x14ac:dyDescent="0.25">
      <c r="J262" s="31"/>
      <c r="K262" s="31"/>
    </row>
    <row r="263" spans="10:11" ht="15.75" customHeight="1" x14ac:dyDescent="0.25">
      <c r="J263" s="31"/>
      <c r="K263" s="31"/>
    </row>
    <row r="264" spans="10:11" ht="15.75" customHeight="1" x14ac:dyDescent="0.25">
      <c r="J264" s="31"/>
      <c r="K264" s="31"/>
    </row>
    <row r="265" spans="10:11" ht="15.75" customHeight="1" x14ac:dyDescent="0.25">
      <c r="J265" s="31"/>
      <c r="K265" s="31"/>
    </row>
    <row r="266" spans="10:11" ht="15.75" customHeight="1" x14ac:dyDescent="0.25">
      <c r="J266" s="31"/>
      <c r="K266" s="31"/>
    </row>
    <row r="267" spans="10:11" ht="15.75" customHeight="1" x14ac:dyDescent="0.25">
      <c r="J267" s="31"/>
      <c r="K267" s="31"/>
    </row>
    <row r="268" spans="10:11" ht="15.75" customHeight="1" x14ac:dyDescent="0.25">
      <c r="J268" s="31"/>
      <c r="K268" s="31"/>
    </row>
    <row r="269" spans="10:11" ht="15.75" customHeight="1" x14ac:dyDescent="0.25">
      <c r="J269" s="31"/>
      <c r="K269" s="31"/>
    </row>
    <row r="270" spans="10:11" ht="15.75" customHeight="1" x14ac:dyDescent="0.25">
      <c r="J270" s="31"/>
      <c r="K270" s="31"/>
    </row>
    <row r="271" spans="10:11" ht="15.75" customHeight="1" x14ac:dyDescent="0.25">
      <c r="J271" s="31"/>
      <c r="K271" s="31"/>
    </row>
    <row r="272" spans="10:11" ht="15.75" customHeight="1" x14ac:dyDescent="0.25">
      <c r="J272" s="31"/>
      <c r="K272" s="31"/>
    </row>
    <row r="273" spans="10:11" ht="15.75" customHeight="1" x14ac:dyDescent="0.25">
      <c r="J273" s="31"/>
      <c r="K273" s="31"/>
    </row>
    <row r="274" spans="10:11" ht="15.75" customHeight="1" x14ac:dyDescent="0.25">
      <c r="J274" s="31"/>
      <c r="K274" s="31"/>
    </row>
    <row r="275" spans="10:11" ht="15.75" customHeight="1" x14ac:dyDescent="0.25">
      <c r="J275" s="31"/>
      <c r="K275" s="31"/>
    </row>
    <row r="276" spans="10:11" ht="15.75" customHeight="1" x14ac:dyDescent="0.25">
      <c r="J276" s="31"/>
      <c r="K276" s="31"/>
    </row>
    <row r="277" spans="10:11" ht="15.75" customHeight="1" x14ac:dyDescent="0.25">
      <c r="J277" s="31"/>
      <c r="K277" s="31"/>
    </row>
    <row r="278" spans="10:11" ht="15.75" customHeight="1" x14ac:dyDescent="0.25">
      <c r="J278" s="31"/>
      <c r="K278" s="31"/>
    </row>
    <row r="279" spans="10:11" ht="15.75" customHeight="1" x14ac:dyDescent="0.25">
      <c r="J279" s="31"/>
      <c r="K279" s="31"/>
    </row>
    <row r="280" spans="10:11" ht="15.75" customHeight="1" x14ac:dyDescent="0.25">
      <c r="J280" s="31"/>
      <c r="K280" s="31"/>
    </row>
    <row r="281" spans="10:11" ht="15.75" customHeight="1" x14ac:dyDescent="0.25">
      <c r="J281" s="31"/>
      <c r="K281" s="31"/>
    </row>
    <row r="282" spans="10:11" ht="15.75" customHeight="1" x14ac:dyDescent="0.25">
      <c r="J282" s="31"/>
      <c r="K282" s="31"/>
    </row>
    <row r="283" spans="10:11" ht="15.75" customHeight="1" x14ac:dyDescent="0.25">
      <c r="J283" s="31"/>
      <c r="K283" s="31"/>
    </row>
    <row r="284" spans="10:11" ht="15.75" customHeight="1" x14ac:dyDescent="0.25">
      <c r="J284" s="31"/>
      <c r="K284" s="31"/>
    </row>
    <row r="285" spans="10:11" ht="15.75" customHeight="1" x14ac:dyDescent="0.25">
      <c r="J285" s="31"/>
      <c r="K285" s="31"/>
    </row>
    <row r="286" spans="10:11" ht="15.75" customHeight="1" x14ac:dyDescent="0.25">
      <c r="J286" s="31"/>
      <c r="K286" s="31"/>
    </row>
    <row r="287" spans="10:11" ht="15.75" customHeight="1" x14ac:dyDescent="0.25">
      <c r="J287" s="31"/>
      <c r="K287" s="31"/>
    </row>
    <row r="288" spans="10:11" ht="15.75" customHeight="1" x14ac:dyDescent="0.25">
      <c r="J288" s="31"/>
      <c r="K288" s="31"/>
    </row>
    <row r="289" spans="10:11" ht="15.75" customHeight="1" x14ac:dyDescent="0.25">
      <c r="J289" s="31"/>
      <c r="K289" s="31"/>
    </row>
    <row r="290" spans="10:11" ht="15.75" customHeight="1" x14ac:dyDescent="0.25">
      <c r="J290" s="31"/>
      <c r="K290" s="31"/>
    </row>
    <row r="291" spans="10:11" ht="15.75" customHeight="1" x14ac:dyDescent="0.25">
      <c r="J291" s="31"/>
      <c r="K291" s="31"/>
    </row>
    <row r="292" spans="10:11" ht="15.75" customHeight="1" x14ac:dyDescent="0.25">
      <c r="J292" s="31"/>
      <c r="K292" s="31"/>
    </row>
    <row r="293" spans="10:11" ht="15.75" customHeight="1" x14ac:dyDescent="0.25">
      <c r="J293" s="31"/>
      <c r="K293" s="31"/>
    </row>
    <row r="294" spans="10:11" ht="15.75" customHeight="1" x14ac:dyDescent="0.25">
      <c r="J294" s="31"/>
      <c r="K294" s="31"/>
    </row>
    <row r="295" spans="10:11" ht="15.75" customHeight="1" x14ac:dyDescent="0.25">
      <c r="J295" s="31"/>
      <c r="K295" s="31"/>
    </row>
    <row r="296" spans="10:11" ht="15.75" customHeight="1" x14ac:dyDescent="0.25">
      <c r="J296" s="31"/>
      <c r="K296" s="31"/>
    </row>
    <row r="297" spans="10:11" ht="15.75" customHeight="1" x14ac:dyDescent="0.25">
      <c r="J297" s="31"/>
      <c r="K297" s="31"/>
    </row>
    <row r="298" spans="10:11" ht="15.75" customHeight="1" x14ac:dyDescent="0.25">
      <c r="J298" s="31"/>
      <c r="K298" s="31"/>
    </row>
    <row r="299" spans="10:11" ht="15.75" customHeight="1" x14ac:dyDescent="0.25">
      <c r="J299" s="31"/>
      <c r="K299" s="31"/>
    </row>
    <row r="300" spans="10:11" ht="15.75" customHeight="1" x14ac:dyDescent="0.25">
      <c r="J300" s="31"/>
      <c r="K300" s="31"/>
    </row>
    <row r="301" spans="10:11" ht="15.75" customHeight="1" x14ac:dyDescent="0.25">
      <c r="J301" s="31"/>
      <c r="K301" s="31"/>
    </row>
    <row r="302" spans="10:11" ht="15.75" customHeight="1" x14ac:dyDescent="0.25">
      <c r="J302" s="31"/>
      <c r="K302" s="31"/>
    </row>
    <row r="303" spans="10:11" ht="15.75" customHeight="1" x14ac:dyDescent="0.25">
      <c r="J303" s="31"/>
      <c r="K303" s="31"/>
    </row>
    <row r="304" spans="10:11" ht="15.75" customHeight="1" x14ac:dyDescent="0.25">
      <c r="J304" s="31"/>
      <c r="K304" s="31"/>
    </row>
    <row r="305" spans="10:11" ht="15.75" customHeight="1" x14ac:dyDescent="0.25">
      <c r="J305" s="31"/>
      <c r="K305" s="31"/>
    </row>
    <row r="306" spans="10:11" ht="15.75" customHeight="1" x14ac:dyDescent="0.25">
      <c r="J306" s="31"/>
      <c r="K306" s="31"/>
    </row>
    <row r="307" spans="10:11" ht="15.75" customHeight="1" x14ac:dyDescent="0.25">
      <c r="J307" s="31"/>
      <c r="K307" s="31"/>
    </row>
    <row r="308" spans="10:11" ht="15.75" customHeight="1" x14ac:dyDescent="0.25">
      <c r="J308" s="31"/>
      <c r="K308" s="31"/>
    </row>
    <row r="309" spans="10:11" ht="15.75" customHeight="1" x14ac:dyDescent="0.25">
      <c r="J309" s="31"/>
      <c r="K309" s="31"/>
    </row>
    <row r="310" spans="10:11" ht="15.75" customHeight="1" x14ac:dyDescent="0.25">
      <c r="J310" s="31"/>
      <c r="K310" s="31"/>
    </row>
    <row r="311" spans="10:11" ht="15.75" customHeight="1" x14ac:dyDescent="0.25">
      <c r="J311" s="31"/>
      <c r="K311" s="31"/>
    </row>
    <row r="312" spans="10:11" ht="15.75" customHeight="1" x14ac:dyDescent="0.25">
      <c r="J312" s="31"/>
      <c r="K312" s="31"/>
    </row>
    <row r="313" spans="10:11" ht="15.75" customHeight="1" x14ac:dyDescent="0.25">
      <c r="J313" s="31"/>
      <c r="K313" s="31"/>
    </row>
    <row r="314" spans="10:11" ht="15.75" customHeight="1" x14ac:dyDescent="0.25">
      <c r="J314" s="31"/>
      <c r="K314" s="31"/>
    </row>
    <row r="315" spans="10:11" ht="15.75" customHeight="1" x14ac:dyDescent="0.25">
      <c r="J315" s="31"/>
      <c r="K315" s="31"/>
    </row>
    <row r="316" spans="10:11" ht="15.75" customHeight="1" x14ac:dyDescent="0.25">
      <c r="J316" s="31"/>
      <c r="K316" s="31"/>
    </row>
    <row r="317" spans="10:11" ht="15.75" customHeight="1" x14ac:dyDescent="0.25">
      <c r="J317" s="31"/>
      <c r="K317" s="31"/>
    </row>
    <row r="318" spans="10:11" ht="15.75" customHeight="1" x14ac:dyDescent="0.25">
      <c r="J318" s="31"/>
      <c r="K318" s="31"/>
    </row>
    <row r="319" spans="10:11" ht="15.75" customHeight="1" x14ac:dyDescent="0.25">
      <c r="J319" s="31"/>
      <c r="K319" s="31"/>
    </row>
    <row r="320" spans="10:11" ht="15.75" customHeight="1" x14ac:dyDescent="0.25">
      <c r="J320" s="31"/>
      <c r="K320" s="31"/>
    </row>
    <row r="321" spans="10:11" ht="15.75" customHeight="1" x14ac:dyDescent="0.25">
      <c r="J321" s="31"/>
      <c r="K321" s="31"/>
    </row>
    <row r="322" spans="10:11" ht="15.75" customHeight="1" x14ac:dyDescent="0.25">
      <c r="J322" s="31"/>
      <c r="K322" s="31"/>
    </row>
    <row r="323" spans="10:11" ht="15.75" customHeight="1" x14ac:dyDescent="0.25">
      <c r="J323" s="31"/>
      <c r="K323" s="31"/>
    </row>
    <row r="324" spans="10:11" ht="15.75" customHeight="1" x14ac:dyDescent="0.25">
      <c r="J324" s="31"/>
      <c r="K324" s="31"/>
    </row>
    <row r="325" spans="10:11" ht="15.75" customHeight="1" x14ac:dyDescent="0.25">
      <c r="J325" s="31"/>
      <c r="K325" s="31"/>
    </row>
    <row r="326" spans="10:11" ht="15.75" customHeight="1" x14ac:dyDescent="0.25">
      <c r="J326" s="31"/>
      <c r="K326" s="31"/>
    </row>
    <row r="327" spans="10:11" ht="15.75" customHeight="1" x14ac:dyDescent="0.25">
      <c r="J327" s="31"/>
      <c r="K327" s="31"/>
    </row>
    <row r="328" spans="10:11" ht="15.75" customHeight="1" x14ac:dyDescent="0.25">
      <c r="J328" s="31"/>
      <c r="K328" s="31"/>
    </row>
    <row r="329" spans="10:11" ht="15.75" customHeight="1" x14ac:dyDescent="0.25">
      <c r="J329" s="31"/>
      <c r="K329" s="31"/>
    </row>
    <row r="330" spans="10:11" ht="15.75" customHeight="1" x14ac:dyDescent="0.25">
      <c r="J330" s="31"/>
      <c r="K330" s="31"/>
    </row>
    <row r="331" spans="10:11" ht="15.75" customHeight="1" x14ac:dyDescent="0.25">
      <c r="J331" s="31"/>
      <c r="K331" s="31"/>
    </row>
    <row r="332" spans="10:11" ht="15.75" customHeight="1" x14ac:dyDescent="0.25">
      <c r="J332" s="31"/>
      <c r="K332" s="31"/>
    </row>
    <row r="333" spans="10:11" ht="15.75" customHeight="1" x14ac:dyDescent="0.25">
      <c r="J333" s="31"/>
      <c r="K333" s="31"/>
    </row>
    <row r="334" spans="10:11" ht="15.75" customHeight="1" x14ac:dyDescent="0.25">
      <c r="J334" s="31"/>
      <c r="K334" s="31"/>
    </row>
    <row r="335" spans="10:11" ht="15.75" customHeight="1" x14ac:dyDescent="0.25">
      <c r="J335" s="31"/>
      <c r="K335" s="31"/>
    </row>
    <row r="336" spans="10:11" ht="15.75" customHeight="1" x14ac:dyDescent="0.25">
      <c r="J336" s="31"/>
      <c r="K336" s="31"/>
    </row>
    <row r="337" spans="10:11" ht="15.75" customHeight="1" x14ac:dyDescent="0.25">
      <c r="J337" s="31"/>
      <c r="K337" s="31"/>
    </row>
    <row r="338" spans="10:11" ht="15.75" customHeight="1" x14ac:dyDescent="0.25">
      <c r="J338" s="31"/>
      <c r="K338" s="31"/>
    </row>
    <row r="339" spans="10:11" ht="15.75" customHeight="1" x14ac:dyDescent="0.25">
      <c r="J339" s="31"/>
      <c r="K339" s="31"/>
    </row>
    <row r="340" spans="10:11" ht="15.75" customHeight="1" x14ac:dyDescent="0.25">
      <c r="J340" s="31"/>
      <c r="K340" s="31"/>
    </row>
    <row r="341" spans="10:11" ht="15.75" customHeight="1" x14ac:dyDescent="0.25">
      <c r="J341" s="31"/>
      <c r="K341" s="31"/>
    </row>
    <row r="342" spans="10:11" ht="15.75" customHeight="1" x14ac:dyDescent="0.25">
      <c r="J342" s="31"/>
      <c r="K342" s="31"/>
    </row>
    <row r="343" spans="10:11" ht="15.75" customHeight="1" x14ac:dyDescent="0.25">
      <c r="J343" s="31"/>
      <c r="K343" s="31"/>
    </row>
    <row r="344" spans="10:11" ht="15.75" customHeight="1" x14ac:dyDescent="0.25">
      <c r="J344" s="31"/>
      <c r="K344" s="31"/>
    </row>
    <row r="345" spans="10:11" ht="15.75" customHeight="1" x14ac:dyDescent="0.25">
      <c r="J345" s="31"/>
      <c r="K345" s="31"/>
    </row>
    <row r="346" spans="10:11" ht="15.75" customHeight="1" x14ac:dyDescent="0.25">
      <c r="J346" s="31"/>
      <c r="K346" s="31"/>
    </row>
    <row r="347" spans="10:11" ht="15.75" customHeight="1" x14ac:dyDescent="0.25">
      <c r="J347" s="31"/>
      <c r="K347" s="31"/>
    </row>
    <row r="348" spans="10:11" ht="15.75" customHeight="1" x14ac:dyDescent="0.25">
      <c r="J348" s="31"/>
      <c r="K348" s="31"/>
    </row>
    <row r="349" spans="10:11" ht="15.75" customHeight="1" x14ac:dyDescent="0.25">
      <c r="J349" s="31"/>
      <c r="K349" s="31"/>
    </row>
    <row r="350" spans="10:11" ht="15.75" customHeight="1" x14ac:dyDescent="0.25">
      <c r="J350" s="31"/>
      <c r="K350" s="31"/>
    </row>
    <row r="351" spans="10:11" ht="15.75" customHeight="1" x14ac:dyDescent="0.25">
      <c r="J351" s="31"/>
      <c r="K351" s="31"/>
    </row>
    <row r="352" spans="10:11" ht="15.75" customHeight="1" x14ac:dyDescent="0.25">
      <c r="J352" s="31"/>
      <c r="K352" s="31"/>
    </row>
    <row r="353" spans="10:11" ht="15.75" customHeight="1" x14ac:dyDescent="0.25">
      <c r="J353" s="31"/>
      <c r="K353" s="31"/>
    </row>
    <row r="354" spans="10:11" ht="15.75" customHeight="1" x14ac:dyDescent="0.25">
      <c r="J354" s="31"/>
      <c r="K354" s="31"/>
    </row>
    <row r="355" spans="10:11" ht="15.75" customHeight="1" x14ac:dyDescent="0.25">
      <c r="J355" s="31"/>
      <c r="K355" s="31"/>
    </row>
    <row r="356" spans="10:11" ht="15.75" customHeight="1" x14ac:dyDescent="0.25">
      <c r="J356" s="31"/>
      <c r="K356" s="31"/>
    </row>
    <row r="357" spans="10:11" ht="15.75" customHeight="1" x14ac:dyDescent="0.25">
      <c r="J357" s="31"/>
      <c r="K357" s="31"/>
    </row>
    <row r="358" spans="10:11" ht="15.75" customHeight="1" x14ac:dyDescent="0.25">
      <c r="J358" s="31"/>
      <c r="K358" s="31"/>
    </row>
    <row r="359" spans="10:11" ht="15.75" customHeight="1" x14ac:dyDescent="0.25">
      <c r="J359" s="31"/>
      <c r="K359" s="31"/>
    </row>
    <row r="360" spans="10:11" ht="15.75" customHeight="1" x14ac:dyDescent="0.25">
      <c r="J360" s="31"/>
      <c r="K360" s="31"/>
    </row>
    <row r="361" spans="10:11" ht="15.75" customHeight="1" x14ac:dyDescent="0.25">
      <c r="J361" s="31"/>
      <c r="K361" s="31"/>
    </row>
    <row r="362" spans="10:11" ht="15.75" customHeight="1" x14ac:dyDescent="0.25">
      <c r="J362" s="31"/>
      <c r="K362" s="31"/>
    </row>
    <row r="363" spans="10:11" ht="15.75" customHeight="1" x14ac:dyDescent="0.25">
      <c r="J363" s="31"/>
      <c r="K363" s="31"/>
    </row>
    <row r="364" spans="10:11" ht="15.75" customHeight="1" x14ac:dyDescent="0.25">
      <c r="J364" s="31"/>
      <c r="K364" s="31"/>
    </row>
    <row r="365" spans="10:11" ht="15.75" customHeight="1" x14ac:dyDescent="0.25">
      <c r="J365" s="31"/>
      <c r="K365" s="31"/>
    </row>
    <row r="366" spans="10:11" ht="15.75" customHeight="1" x14ac:dyDescent="0.25">
      <c r="J366" s="31"/>
      <c r="K366" s="31"/>
    </row>
    <row r="367" spans="10:11" ht="15.75" customHeight="1" x14ac:dyDescent="0.25">
      <c r="J367" s="31"/>
      <c r="K367" s="31"/>
    </row>
    <row r="368" spans="10:11" ht="15.75" customHeight="1" x14ac:dyDescent="0.25">
      <c r="J368" s="31"/>
      <c r="K368" s="31"/>
    </row>
    <row r="369" spans="10:11" ht="15.75" customHeight="1" x14ac:dyDescent="0.25">
      <c r="J369" s="31"/>
      <c r="K369" s="31"/>
    </row>
    <row r="370" spans="10:11" ht="15.75" customHeight="1" x14ac:dyDescent="0.25">
      <c r="J370" s="31"/>
      <c r="K370" s="31"/>
    </row>
    <row r="371" spans="10:11" ht="15.75" customHeight="1" x14ac:dyDescent="0.25">
      <c r="J371" s="31"/>
      <c r="K371" s="31"/>
    </row>
    <row r="372" spans="10:11" ht="15.75" customHeight="1" x14ac:dyDescent="0.25">
      <c r="J372" s="31"/>
      <c r="K372" s="31"/>
    </row>
    <row r="373" spans="10:11" ht="15.75" customHeight="1" x14ac:dyDescent="0.25">
      <c r="J373" s="31"/>
      <c r="K373" s="31"/>
    </row>
    <row r="374" spans="10:11" ht="15.75" customHeight="1" x14ac:dyDescent="0.25">
      <c r="J374" s="31"/>
      <c r="K374" s="31"/>
    </row>
    <row r="375" spans="10:11" ht="15.75" customHeight="1" x14ac:dyDescent="0.25">
      <c r="J375" s="31"/>
      <c r="K375" s="31"/>
    </row>
    <row r="376" spans="10:11" ht="15.75" customHeight="1" x14ac:dyDescent="0.25">
      <c r="J376" s="31"/>
      <c r="K376" s="31"/>
    </row>
    <row r="377" spans="10:11" ht="15.75" customHeight="1" x14ac:dyDescent="0.25">
      <c r="J377" s="31"/>
      <c r="K377" s="31"/>
    </row>
    <row r="378" spans="10:11" ht="15.75" customHeight="1" x14ac:dyDescent="0.25">
      <c r="J378" s="31"/>
      <c r="K378" s="31"/>
    </row>
    <row r="379" spans="10:11" ht="15.75" customHeight="1" x14ac:dyDescent="0.25">
      <c r="J379" s="31"/>
      <c r="K379" s="31"/>
    </row>
    <row r="380" spans="10:11" ht="15.75" customHeight="1" x14ac:dyDescent="0.25">
      <c r="J380" s="31"/>
      <c r="K380" s="31"/>
    </row>
    <row r="381" spans="10:11" ht="15.75" customHeight="1" x14ac:dyDescent="0.25">
      <c r="J381" s="31"/>
      <c r="K381" s="31"/>
    </row>
    <row r="382" spans="10:11" ht="15.75" customHeight="1" x14ac:dyDescent="0.25">
      <c r="J382" s="31"/>
      <c r="K382" s="31"/>
    </row>
    <row r="383" spans="10:11" ht="15.75" customHeight="1" x14ac:dyDescent="0.25">
      <c r="J383" s="31"/>
      <c r="K383" s="31"/>
    </row>
    <row r="384" spans="10:11" ht="15.75" customHeight="1" x14ac:dyDescent="0.25">
      <c r="J384" s="31"/>
      <c r="K384" s="31"/>
    </row>
    <row r="385" spans="10:11" ht="15.75" customHeight="1" x14ac:dyDescent="0.25">
      <c r="J385" s="31"/>
      <c r="K385" s="31"/>
    </row>
    <row r="386" spans="10:11" ht="15.75" customHeight="1" x14ac:dyDescent="0.25">
      <c r="J386" s="31"/>
      <c r="K386" s="31"/>
    </row>
    <row r="387" spans="10:11" ht="15.75" customHeight="1" x14ac:dyDescent="0.25">
      <c r="J387" s="31"/>
      <c r="K387" s="31"/>
    </row>
    <row r="388" spans="10:11" ht="15.75" customHeight="1" x14ac:dyDescent="0.25">
      <c r="J388" s="31"/>
      <c r="K388" s="31"/>
    </row>
    <row r="389" spans="10:11" ht="15.75" customHeight="1" x14ac:dyDescent="0.25">
      <c r="J389" s="31"/>
      <c r="K389" s="31"/>
    </row>
    <row r="390" spans="10:11" ht="15.75" customHeight="1" x14ac:dyDescent="0.25">
      <c r="J390" s="31"/>
      <c r="K390" s="31"/>
    </row>
    <row r="391" spans="10:11" ht="15.75" customHeight="1" x14ac:dyDescent="0.25">
      <c r="J391" s="31"/>
      <c r="K391" s="31"/>
    </row>
    <row r="392" spans="10:11" ht="15.75" customHeight="1" x14ac:dyDescent="0.25">
      <c r="J392" s="31"/>
      <c r="K392" s="31"/>
    </row>
    <row r="393" spans="10:11" ht="15.75" customHeight="1" x14ac:dyDescent="0.25">
      <c r="J393" s="31"/>
      <c r="K393" s="31"/>
    </row>
    <row r="394" spans="10:11" ht="15.75" customHeight="1" x14ac:dyDescent="0.25">
      <c r="J394" s="31"/>
      <c r="K394" s="31"/>
    </row>
    <row r="395" spans="10:11" ht="15.75" customHeight="1" x14ac:dyDescent="0.25">
      <c r="J395" s="31"/>
      <c r="K395" s="31"/>
    </row>
    <row r="396" spans="10:11" ht="15.75" customHeight="1" x14ac:dyDescent="0.25">
      <c r="J396" s="31"/>
      <c r="K396" s="31"/>
    </row>
    <row r="397" spans="10:11" ht="15.75" customHeight="1" x14ac:dyDescent="0.25">
      <c r="J397" s="31"/>
      <c r="K397" s="31"/>
    </row>
    <row r="398" spans="10:11" ht="15.75" customHeight="1" x14ac:dyDescent="0.25">
      <c r="J398" s="31"/>
      <c r="K398" s="31"/>
    </row>
    <row r="399" spans="10:11" ht="15.75" customHeight="1" x14ac:dyDescent="0.25">
      <c r="J399" s="31"/>
      <c r="K399" s="31"/>
    </row>
    <row r="400" spans="10:11" ht="15.75" customHeight="1" x14ac:dyDescent="0.25">
      <c r="J400" s="31"/>
      <c r="K400" s="31"/>
    </row>
    <row r="401" spans="10:11" ht="15.75" customHeight="1" x14ac:dyDescent="0.25">
      <c r="J401" s="31"/>
      <c r="K401" s="31"/>
    </row>
    <row r="402" spans="10:11" ht="15.75" customHeight="1" x14ac:dyDescent="0.25">
      <c r="J402" s="31"/>
      <c r="K402" s="31"/>
    </row>
    <row r="403" spans="10:11" ht="15.75" customHeight="1" x14ac:dyDescent="0.25">
      <c r="J403" s="31"/>
      <c r="K403" s="31"/>
    </row>
    <row r="404" spans="10:11" ht="15.75" customHeight="1" x14ac:dyDescent="0.25">
      <c r="J404" s="31"/>
      <c r="K404" s="31"/>
    </row>
    <row r="405" spans="10:11" ht="15.75" customHeight="1" x14ac:dyDescent="0.25">
      <c r="J405" s="31"/>
      <c r="K405" s="31"/>
    </row>
    <row r="406" spans="10:11" ht="15.75" customHeight="1" x14ac:dyDescent="0.25">
      <c r="J406" s="31"/>
      <c r="K406" s="31"/>
    </row>
    <row r="407" spans="10:11" ht="15.75" customHeight="1" x14ac:dyDescent="0.25">
      <c r="J407" s="31"/>
      <c r="K407" s="31"/>
    </row>
    <row r="408" spans="10:11" ht="15.75" customHeight="1" x14ac:dyDescent="0.25">
      <c r="J408" s="31"/>
      <c r="K408" s="31"/>
    </row>
    <row r="409" spans="10:11" ht="15.75" customHeight="1" x14ac:dyDescent="0.25">
      <c r="J409" s="31"/>
      <c r="K409" s="31"/>
    </row>
    <row r="410" spans="10:11" ht="15.75" customHeight="1" x14ac:dyDescent="0.25">
      <c r="J410" s="31"/>
      <c r="K410" s="31"/>
    </row>
    <row r="411" spans="10:11" ht="15.75" customHeight="1" x14ac:dyDescent="0.25">
      <c r="J411" s="31"/>
      <c r="K411" s="31"/>
    </row>
    <row r="412" spans="10:11" ht="15.75" customHeight="1" x14ac:dyDescent="0.25">
      <c r="J412" s="31"/>
      <c r="K412" s="31"/>
    </row>
    <row r="413" spans="10:11" ht="15.75" customHeight="1" x14ac:dyDescent="0.25">
      <c r="J413" s="31"/>
      <c r="K413" s="31"/>
    </row>
    <row r="414" spans="10:11" ht="15.75" customHeight="1" x14ac:dyDescent="0.25">
      <c r="J414" s="31"/>
      <c r="K414" s="31"/>
    </row>
    <row r="415" spans="10:11" ht="15.75" customHeight="1" x14ac:dyDescent="0.25">
      <c r="J415" s="31"/>
      <c r="K415" s="31"/>
    </row>
    <row r="416" spans="10:11" ht="15.75" customHeight="1" x14ac:dyDescent="0.25">
      <c r="J416" s="31"/>
      <c r="K416" s="31"/>
    </row>
    <row r="417" spans="10:11" ht="15.75" customHeight="1" x14ac:dyDescent="0.25">
      <c r="J417" s="31"/>
      <c r="K417" s="31"/>
    </row>
    <row r="418" spans="10:11" ht="15.75" customHeight="1" x14ac:dyDescent="0.25">
      <c r="J418" s="31"/>
      <c r="K418" s="31"/>
    </row>
    <row r="419" spans="10:11" ht="15.75" customHeight="1" x14ac:dyDescent="0.25">
      <c r="J419" s="31"/>
      <c r="K419" s="31"/>
    </row>
    <row r="420" spans="10:11" ht="15.75" customHeight="1" x14ac:dyDescent="0.25">
      <c r="J420" s="31"/>
      <c r="K420" s="31"/>
    </row>
    <row r="421" spans="10:11" ht="15.75" customHeight="1" x14ac:dyDescent="0.25">
      <c r="J421" s="31"/>
      <c r="K421" s="31"/>
    </row>
    <row r="422" spans="10:11" ht="15.75" customHeight="1" x14ac:dyDescent="0.25">
      <c r="J422" s="31"/>
      <c r="K422" s="31"/>
    </row>
    <row r="423" spans="10:11" ht="15.75" customHeight="1" x14ac:dyDescent="0.25">
      <c r="J423" s="31"/>
      <c r="K423" s="31"/>
    </row>
    <row r="424" spans="10:11" ht="15.75" customHeight="1" x14ac:dyDescent="0.25">
      <c r="J424" s="31"/>
      <c r="K424" s="31"/>
    </row>
    <row r="425" spans="10:11" ht="15.75" customHeight="1" x14ac:dyDescent="0.25">
      <c r="J425" s="31"/>
      <c r="K425" s="31"/>
    </row>
    <row r="426" spans="10:11" ht="15.75" customHeight="1" x14ac:dyDescent="0.25">
      <c r="J426" s="31"/>
      <c r="K426" s="31"/>
    </row>
    <row r="427" spans="10:11" ht="15.75" customHeight="1" x14ac:dyDescent="0.25">
      <c r="J427" s="31"/>
      <c r="K427" s="31"/>
    </row>
    <row r="428" spans="10:11" ht="15.75" customHeight="1" x14ac:dyDescent="0.25">
      <c r="J428" s="31"/>
      <c r="K428" s="31"/>
    </row>
    <row r="429" spans="10:11" ht="15.75" customHeight="1" x14ac:dyDescent="0.25">
      <c r="J429" s="31"/>
      <c r="K429" s="31"/>
    </row>
    <row r="430" spans="10:11" ht="15.75" customHeight="1" x14ac:dyDescent="0.25">
      <c r="J430" s="31"/>
      <c r="K430" s="31"/>
    </row>
    <row r="431" spans="10:11" ht="15.75" customHeight="1" x14ac:dyDescent="0.25">
      <c r="J431" s="31"/>
      <c r="K431" s="31"/>
    </row>
    <row r="432" spans="10:11" ht="15.75" customHeight="1" x14ac:dyDescent="0.25">
      <c r="J432" s="31"/>
      <c r="K432" s="31"/>
    </row>
    <row r="433" spans="10:11" ht="15.75" customHeight="1" x14ac:dyDescent="0.25">
      <c r="J433" s="31"/>
      <c r="K433" s="31"/>
    </row>
    <row r="434" spans="10:11" ht="15.75" customHeight="1" x14ac:dyDescent="0.25">
      <c r="J434" s="31"/>
      <c r="K434" s="31"/>
    </row>
    <row r="435" spans="10:11" ht="15.75" customHeight="1" x14ac:dyDescent="0.25">
      <c r="J435" s="31"/>
      <c r="K435" s="31"/>
    </row>
    <row r="436" spans="10:11" ht="15.75" customHeight="1" x14ac:dyDescent="0.25">
      <c r="J436" s="31"/>
      <c r="K436" s="31"/>
    </row>
    <row r="437" spans="10:11" ht="15.75" customHeight="1" x14ac:dyDescent="0.25">
      <c r="J437" s="31"/>
      <c r="K437" s="31"/>
    </row>
    <row r="438" spans="10:11" ht="15.75" customHeight="1" x14ac:dyDescent="0.25">
      <c r="J438" s="31"/>
      <c r="K438" s="31"/>
    </row>
    <row r="439" spans="10:11" ht="15.75" customHeight="1" x14ac:dyDescent="0.25">
      <c r="J439" s="31"/>
      <c r="K439" s="31"/>
    </row>
    <row r="440" spans="10:11" ht="15.75" customHeight="1" x14ac:dyDescent="0.25">
      <c r="J440" s="31"/>
      <c r="K440" s="31"/>
    </row>
    <row r="441" spans="10:11" ht="15.75" customHeight="1" x14ac:dyDescent="0.25">
      <c r="J441" s="31"/>
      <c r="K441" s="31"/>
    </row>
    <row r="442" spans="10:11" ht="15.75" customHeight="1" x14ac:dyDescent="0.25">
      <c r="J442" s="31"/>
      <c r="K442" s="31"/>
    </row>
    <row r="443" spans="10:11" ht="15.75" customHeight="1" x14ac:dyDescent="0.25">
      <c r="J443" s="31"/>
      <c r="K443" s="31"/>
    </row>
    <row r="444" spans="10:11" ht="15.75" customHeight="1" x14ac:dyDescent="0.25">
      <c r="J444" s="31"/>
      <c r="K444" s="31"/>
    </row>
    <row r="445" spans="10:11" ht="15.75" customHeight="1" x14ac:dyDescent="0.25">
      <c r="J445" s="31"/>
      <c r="K445" s="31"/>
    </row>
    <row r="446" spans="10:11" ht="15.75" customHeight="1" x14ac:dyDescent="0.25">
      <c r="J446" s="31"/>
      <c r="K446" s="31"/>
    </row>
    <row r="447" spans="10:11" ht="15.75" customHeight="1" x14ac:dyDescent="0.25">
      <c r="J447" s="31"/>
      <c r="K447" s="31"/>
    </row>
    <row r="448" spans="10:11" ht="15.75" customHeight="1" x14ac:dyDescent="0.25">
      <c r="J448" s="31"/>
      <c r="K448" s="31"/>
    </row>
    <row r="449" spans="10:11" ht="15.75" customHeight="1" x14ac:dyDescent="0.25">
      <c r="J449" s="31"/>
      <c r="K449" s="31"/>
    </row>
    <row r="450" spans="10:11" ht="15.75" customHeight="1" x14ac:dyDescent="0.25">
      <c r="J450" s="31"/>
      <c r="K450" s="31"/>
    </row>
    <row r="451" spans="10:11" ht="15.75" customHeight="1" x14ac:dyDescent="0.25">
      <c r="J451" s="31"/>
      <c r="K451" s="31"/>
    </row>
    <row r="452" spans="10:11" ht="15.75" customHeight="1" x14ac:dyDescent="0.25">
      <c r="J452" s="31"/>
      <c r="K452" s="31"/>
    </row>
    <row r="453" spans="10:11" ht="15.75" customHeight="1" x14ac:dyDescent="0.25">
      <c r="J453" s="31"/>
      <c r="K453" s="31"/>
    </row>
    <row r="454" spans="10:11" ht="15.75" customHeight="1" x14ac:dyDescent="0.25">
      <c r="J454" s="31"/>
      <c r="K454" s="31"/>
    </row>
    <row r="455" spans="10:11" ht="15.75" customHeight="1" x14ac:dyDescent="0.25">
      <c r="J455" s="31"/>
      <c r="K455" s="31"/>
    </row>
    <row r="456" spans="10:11" ht="15.75" customHeight="1" x14ac:dyDescent="0.25">
      <c r="J456" s="31"/>
      <c r="K456" s="31"/>
    </row>
    <row r="457" spans="10:11" ht="15.75" customHeight="1" x14ac:dyDescent="0.25">
      <c r="J457" s="31"/>
      <c r="K457" s="31"/>
    </row>
    <row r="458" spans="10:11" ht="15.75" customHeight="1" x14ac:dyDescent="0.25">
      <c r="J458" s="31"/>
      <c r="K458" s="31"/>
    </row>
    <row r="459" spans="10:11" ht="15.75" customHeight="1" x14ac:dyDescent="0.25">
      <c r="J459" s="31"/>
      <c r="K459" s="31"/>
    </row>
    <row r="460" spans="10:11" ht="15.75" customHeight="1" x14ac:dyDescent="0.25">
      <c r="J460" s="31"/>
      <c r="K460" s="31"/>
    </row>
    <row r="461" spans="10:11" ht="15.75" customHeight="1" x14ac:dyDescent="0.25">
      <c r="J461" s="31"/>
      <c r="K461" s="31"/>
    </row>
    <row r="462" spans="10:11" ht="15.75" customHeight="1" x14ac:dyDescent="0.25">
      <c r="J462" s="31"/>
      <c r="K462" s="31"/>
    </row>
    <row r="463" spans="10:11" ht="15.75" customHeight="1" x14ac:dyDescent="0.25">
      <c r="J463" s="31"/>
      <c r="K463" s="31"/>
    </row>
    <row r="464" spans="10:11" ht="15.75" customHeight="1" x14ac:dyDescent="0.25">
      <c r="J464" s="31"/>
      <c r="K464" s="31"/>
    </row>
    <row r="465" spans="10:11" ht="15.75" customHeight="1" x14ac:dyDescent="0.25">
      <c r="J465" s="31"/>
      <c r="K465" s="31"/>
    </row>
    <row r="466" spans="10:11" ht="15.75" customHeight="1" x14ac:dyDescent="0.25">
      <c r="J466" s="31"/>
      <c r="K466" s="31"/>
    </row>
    <row r="467" spans="10:11" ht="15.75" customHeight="1" x14ac:dyDescent="0.25">
      <c r="J467" s="31"/>
      <c r="K467" s="31"/>
    </row>
    <row r="468" spans="10:11" ht="15.75" customHeight="1" x14ac:dyDescent="0.25">
      <c r="J468" s="31"/>
      <c r="K468" s="31"/>
    </row>
    <row r="469" spans="10:11" ht="15.75" customHeight="1" x14ac:dyDescent="0.25">
      <c r="J469" s="31"/>
      <c r="K469" s="31"/>
    </row>
    <row r="470" spans="10:11" ht="15.75" customHeight="1" x14ac:dyDescent="0.25">
      <c r="J470" s="31"/>
      <c r="K470" s="31"/>
    </row>
    <row r="471" spans="10:11" ht="15.75" customHeight="1" x14ac:dyDescent="0.25">
      <c r="J471" s="31"/>
      <c r="K471" s="31"/>
    </row>
    <row r="472" spans="10:11" ht="15.75" customHeight="1" x14ac:dyDescent="0.25">
      <c r="J472" s="31"/>
      <c r="K472" s="31"/>
    </row>
    <row r="473" spans="10:11" ht="15.75" customHeight="1" x14ac:dyDescent="0.25">
      <c r="J473" s="31"/>
      <c r="K473" s="31"/>
    </row>
    <row r="474" spans="10:11" ht="15.75" customHeight="1" x14ac:dyDescent="0.25">
      <c r="J474" s="31"/>
      <c r="K474" s="31"/>
    </row>
    <row r="475" spans="10:11" ht="15.75" customHeight="1" x14ac:dyDescent="0.25">
      <c r="J475" s="31"/>
      <c r="K475" s="31"/>
    </row>
    <row r="476" spans="10:11" ht="15.75" customHeight="1" x14ac:dyDescent="0.25">
      <c r="J476" s="31"/>
      <c r="K476" s="31"/>
    </row>
    <row r="477" spans="10:11" ht="15.75" customHeight="1" x14ac:dyDescent="0.25">
      <c r="J477" s="31"/>
      <c r="K477" s="31"/>
    </row>
    <row r="478" spans="10:11" ht="15.75" customHeight="1" x14ac:dyDescent="0.25">
      <c r="J478" s="31"/>
      <c r="K478" s="31"/>
    </row>
    <row r="479" spans="10:11" ht="15.75" customHeight="1" x14ac:dyDescent="0.25">
      <c r="J479" s="31"/>
      <c r="K479" s="31"/>
    </row>
    <row r="480" spans="10:11" ht="15.75" customHeight="1" x14ac:dyDescent="0.25">
      <c r="J480" s="31"/>
      <c r="K480" s="31"/>
    </row>
    <row r="481" spans="10:11" ht="15.75" customHeight="1" x14ac:dyDescent="0.25">
      <c r="J481" s="31"/>
      <c r="K481" s="31"/>
    </row>
    <row r="482" spans="10:11" ht="15.75" customHeight="1" x14ac:dyDescent="0.25">
      <c r="J482" s="31"/>
      <c r="K482" s="31"/>
    </row>
    <row r="483" spans="10:11" ht="15.75" customHeight="1" x14ac:dyDescent="0.25">
      <c r="J483" s="31"/>
      <c r="K483" s="31"/>
    </row>
    <row r="484" spans="10:11" ht="15.75" customHeight="1" x14ac:dyDescent="0.25">
      <c r="J484" s="31"/>
      <c r="K484" s="31"/>
    </row>
    <row r="485" spans="10:11" ht="15.75" customHeight="1" x14ac:dyDescent="0.25">
      <c r="J485" s="31"/>
      <c r="K485" s="31"/>
    </row>
    <row r="486" spans="10:11" ht="15.75" customHeight="1" x14ac:dyDescent="0.25">
      <c r="J486" s="31"/>
      <c r="K486" s="31"/>
    </row>
    <row r="487" spans="10:11" ht="15.75" customHeight="1" x14ac:dyDescent="0.25">
      <c r="J487" s="31"/>
      <c r="K487" s="31"/>
    </row>
    <row r="488" spans="10:11" ht="15.75" customHeight="1" x14ac:dyDescent="0.25">
      <c r="J488" s="31"/>
      <c r="K488" s="31"/>
    </row>
    <row r="489" spans="10:11" ht="15.75" customHeight="1" x14ac:dyDescent="0.25">
      <c r="J489" s="31"/>
      <c r="K489" s="31"/>
    </row>
    <row r="490" spans="10:11" ht="15.75" customHeight="1" x14ac:dyDescent="0.25">
      <c r="J490" s="31"/>
      <c r="K490" s="31"/>
    </row>
    <row r="491" spans="10:11" ht="15.75" customHeight="1" x14ac:dyDescent="0.25">
      <c r="J491" s="31"/>
      <c r="K491" s="31"/>
    </row>
    <row r="492" spans="10:11" ht="15.75" customHeight="1" x14ac:dyDescent="0.25">
      <c r="J492" s="31"/>
      <c r="K492" s="31"/>
    </row>
    <row r="493" spans="10:11" ht="15.75" customHeight="1" x14ac:dyDescent="0.25">
      <c r="J493" s="31"/>
      <c r="K493" s="31"/>
    </row>
    <row r="494" spans="10:11" ht="15.75" customHeight="1" x14ac:dyDescent="0.25">
      <c r="J494" s="31"/>
      <c r="K494" s="31"/>
    </row>
    <row r="495" spans="10:11" ht="15.75" customHeight="1" x14ac:dyDescent="0.25">
      <c r="J495" s="31"/>
      <c r="K495" s="31"/>
    </row>
    <row r="496" spans="10:11" ht="15.75" customHeight="1" x14ac:dyDescent="0.25">
      <c r="J496" s="31"/>
      <c r="K496" s="31"/>
    </row>
    <row r="497" spans="10:11" ht="15.75" customHeight="1" x14ac:dyDescent="0.25">
      <c r="J497" s="31"/>
      <c r="K497" s="31"/>
    </row>
    <row r="498" spans="10:11" ht="15.75" customHeight="1" x14ac:dyDescent="0.25">
      <c r="J498" s="31"/>
      <c r="K498" s="31"/>
    </row>
    <row r="499" spans="10:11" ht="15.75" customHeight="1" x14ac:dyDescent="0.25">
      <c r="J499" s="31"/>
      <c r="K499" s="31"/>
    </row>
    <row r="500" spans="10:11" ht="15.75" customHeight="1" x14ac:dyDescent="0.25">
      <c r="J500" s="31"/>
      <c r="K500" s="31"/>
    </row>
    <row r="501" spans="10:11" ht="15.75" customHeight="1" x14ac:dyDescent="0.25">
      <c r="J501" s="31"/>
      <c r="K501" s="31"/>
    </row>
    <row r="502" spans="10:11" ht="15.75" customHeight="1" x14ac:dyDescent="0.25">
      <c r="J502" s="31"/>
      <c r="K502" s="31"/>
    </row>
    <row r="503" spans="10:11" ht="15.75" customHeight="1" x14ac:dyDescent="0.25">
      <c r="J503" s="31"/>
      <c r="K503" s="31"/>
    </row>
    <row r="504" spans="10:11" ht="15.75" customHeight="1" x14ac:dyDescent="0.25">
      <c r="J504" s="31"/>
      <c r="K504" s="31"/>
    </row>
    <row r="505" spans="10:11" ht="15.75" customHeight="1" x14ac:dyDescent="0.25">
      <c r="J505" s="31"/>
      <c r="K505" s="31"/>
    </row>
    <row r="506" spans="10:11" ht="15.75" customHeight="1" x14ac:dyDescent="0.25">
      <c r="J506" s="31"/>
      <c r="K506" s="31"/>
    </row>
    <row r="507" spans="10:11" ht="15.75" customHeight="1" x14ac:dyDescent="0.25">
      <c r="J507" s="31"/>
      <c r="K507" s="31"/>
    </row>
    <row r="508" spans="10:11" ht="15.75" customHeight="1" x14ac:dyDescent="0.25">
      <c r="J508" s="31"/>
      <c r="K508" s="31"/>
    </row>
    <row r="509" spans="10:11" ht="15.75" customHeight="1" x14ac:dyDescent="0.25">
      <c r="J509" s="31"/>
      <c r="K509" s="31"/>
    </row>
    <row r="510" spans="10:11" ht="15.75" customHeight="1" x14ac:dyDescent="0.25">
      <c r="J510" s="31"/>
      <c r="K510" s="31"/>
    </row>
    <row r="511" spans="10:11" ht="15.75" customHeight="1" x14ac:dyDescent="0.25">
      <c r="J511" s="31"/>
      <c r="K511" s="31"/>
    </row>
    <row r="512" spans="10:11" ht="15.75" customHeight="1" x14ac:dyDescent="0.25">
      <c r="J512" s="31"/>
      <c r="K512" s="31"/>
    </row>
    <row r="513" spans="10:11" ht="15.75" customHeight="1" x14ac:dyDescent="0.25">
      <c r="J513" s="31"/>
      <c r="K513" s="31"/>
    </row>
    <row r="514" spans="10:11" ht="15.75" customHeight="1" x14ac:dyDescent="0.25">
      <c r="J514" s="31"/>
      <c r="K514" s="31"/>
    </row>
    <row r="515" spans="10:11" ht="15.75" customHeight="1" x14ac:dyDescent="0.25">
      <c r="J515" s="31"/>
      <c r="K515" s="31"/>
    </row>
    <row r="516" spans="10:11" ht="15.75" customHeight="1" x14ac:dyDescent="0.25">
      <c r="J516" s="31"/>
      <c r="K516" s="31"/>
    </row>
    <row r="517" spans="10:11" ht="15.75" customHeight="1" x14ac:dyDescent="0.25">
      <c r="J517" s="31"/>
      <c r="K517" s="31"/>
    </row>
    <row r="518" spans="10:11" ht="15.75" customHeight="1" x14ac:dyDescent="0.25">
      <c r="J518" s="31"/>
      <c r="K518" s="31"/>
    </row>
    <row r="519" spans="10:11" ht="15.75" customHeight="1" x14ac:dyDescent="0.25">
      <c r="J519" s="31"/>
      <c r="K519" s="31"/>
    </row>
    <row r="520" spans="10:11" ht="15.75" customHeight="1" x14ac:dyDescent="0.25">
      <c r="J520" s="31"/>
      <c r="K520" s="31"/>
    </row>
    <row r="521" spans="10:11" ht="15.75" customHeight="1" x14ac:dyDescent="0.25">
      <c r="J521" s="31"/>
      <c r="K521" s="31"/>
    </row>
    <row r="522" spans="10:11" ht="15.75" customHeight="1" x14ac:dyDescent="0.25">
      <c r="J522" s="31"/>
      <c r="K522" s="31"/>
    </row>
    <row r="523" spans="10:11" ht="15.75" customHeight="1" x14ac:dyDescent="0.25">
      <c r="J523" s="31"/>
      <c r="K523" s="31"/>
    </row>
    <row r="524" spans="10:11" ht="15.75" customHeight="1" x14ac:dyDescent="0.25">
      <c r="J524" s="31"/>
      <c r="K524" s="31"/>
    </row>
    <row r="525" spans="10:11" ht="15.75" customHeight="1" x14ac:dyDescent="0.25">
      <c r="J525" s="31"/>
      <c r="K525" s="31"/>
    </row>
    <row r="526" spans="10:11" ht="15.75" customHeight="1" x14ac:dyDescent="0.25">
      <c r="J526" s="31"/>
      <c r="K526" s="31"/>
    </row>
    <row r="527" spans="10:11" ht="15.75" customHeight="1" x14ac:dyDescent="0.25">
      <c r="J527" s="31"/>
      <c r="K527" s="31"/>
    </row>
    <row r="528" spans="10:11" ht="15.75" customHeight="1" x14ac:dyDescent="0.25">
      <c r="J528" s="31"/>
      <c r="K528" s="31"/>
    </row>
    <row r="529" spans="10:11" ht="15.75" customHeight="1" x14ac:dyDescent="0.25">
      <c r="J529" s="31"/>
      <c r="K529" s="31"/>
    </row>
    <row r="530" spans="10:11" ht="15.75" customHeight="1" x14ac:dyDescent="0.25">
      <c r="J530" s="31"/>
      <c r="K530" s="31"/>
    </row>
    <row r="531" spans="10:11" ht="15.75" customHeight="1" x14ac:dyDescent="0.25">
      <c r="J531" s="31"/>
      <c r="K531" s="31"/>
    </row>
    <row r="532" spans="10:11" ht="15.75" customHeight="1" x14ac:dyDescent="0.25">
      <c r="J532" s="31"/>
      <c r="K532" s="31"/>
    </row>
    <row r="533" spans="10:11" ht="15.75" customHeight="1" x14ac:dyDescent="0.25">
      <c r="J533" s="31"/>
      <c r="K533" s="31"/>
    </row>
    <row r="534" spans="10:11" ht="15.75" customHeight="1" x14ac:dyDescent="0.25">
      <c r="J534" s="31"/>
      <c r="K534" s="31"/>
    </row>
    <row r="535" spans="10:11" ht="15.75" customHeight="1" x14ac:dyDescent="0.25">
      <c r="J535" s="31"/>
      <c r="K535" s="31"/>
    </row>
    <row r="536" spans="10:11" ht="15.75" customHeight="1" x14ac:dyDescent="0.25">
      <c r="J536" s="31"/>
      <c r="K536" s="31"/>
    </row>
    <row r="537" spans="10:11" ht="15.75" customHeight="1" x14ac:dyDescent="0.25">
      <c r="J537" s="31"/>
      <c r="K537" s="31"/>
    </row>
    <row r="538" spans="10:11" ht="15.75" customHeight="1" x14ac:dyDescent="0.25">
      <c r="J538" s="31"/>
      <c r="K538" s="31"/>
    </row>
    <row r="539" spans="10:11" ht="15.75" customHeight="1" x14ac:dyDescent="0.25">
      <c r="J539" s="31"/>
      <c r="K539" s="31"/>
    </row>
    <row r="540" spans="10:11" ht="15.75" customHeight="1" x14ac:dyDescent="0.25">
      <c r="J540" s="31"/>
      <c r="K540" s="31"/>
    </row>
    <row r="541" spans="10:11" ht="15.75" customHeight="1" x14ac:dyDescent="0.25">
      <c r="J541" s="31"/>
      <c r="K541" s="31"/>
    </row>
    <row r="542" spans="10:11" ht="15.75" customHeight="1" x14ac:dyDescent="0.25">
      <c r="J542" s="31"/>
      <c r="K542" s="31"/>
    </row>
    <row r="543" spans="10:11" ht="15.75" customHeight="1" x14ac:dyDescent="0.25">
      <c r="J543" s="31"/>
      <c r="K543" s="31"/>
    </row>
    <row r="544" spans="10:11" ht="15.75" customHeight="1" x14ac:dyDescent="0.25">
      <c r="J544" s="31"/>
      <c r="K544" s="31"/>
    </row>
    <row r="545" spans="10:11" ht="15.75" customHeight="1" x14ac:dyDescent="0.25">
      <c r="J545" s="31"/>
      <c r="K545" s="31"/>
    </row>
    <row r="546" spans="10:11" ht="15.75" customHeight="1" x14ac:dyDescent="0.25">
      <c r="J546" s="31"/>
      <c r="K546" s="31"/>
    </row>
    <row r="547" spans="10:11" ht="15.75" customHeight="1" x14ac:dyDescent="0.25">
      <c r="J547" s="31"/>
      <c r="K547" s="31"/>
    </row>
    <row r="548" spans="10:11" ht="15.75" customHeight="1" x14ac:dyDescent="0.25">
      <c r="J548" s="31"/>
      <c r="K548" s="31"/>
    </row>
    <row r="549" spans="10:11" ht="15.75" customHeight="1" x14ac:dyDescent="0.25">
      <c r="J549" s="31"/>
      <c r="K549" s="31"/>
    </row>
    <row r="550" spans="10:11" ht="15.75" customHeight="1" x14ac:dyDescent="0.25">
      <c r="J550" s="31"/>
      <c r="K550" s="31"/>
    </row>
    <row r="551" spans="10:11" ht="15.75" customHeight="1" x14ac:dyDescent="0.25">
      <c r="J551" s="31"/>
      <c r="K551" s="31"/>
    </row>
    <row r="552" spans="10:11" ht="15.75" customHeight="1" x14ac:dyDescent="0.25">
      <c r="J552" s="31"/>
      <c r="K552" s="31"/>
    </row>
    <row r="553" spans="10:11" ht="15.75" customHeight="1" x14ac:dyDescent="0.25">
      <c r="J553" s="31"/>
      <c r="K553" s="31"/>
    </row>
    <row r="554" spans="10:11" ht="15.75" customHeight="1" x14ac:dyDescent="0.25">
      <c r="J554" s="31"/>
      <c r="K554" s="31"/>
    </row>
    <row r="555" spans="10:11" ht="15.75" customHeight="1" x14ac:dyDescent="0.25">
      <c r="J555" s="31"/>
      <c r="K555" s="31"/>
    </row>
    <row r="556" spans="10:11" ht="15.75" customHeight="1" x14ac:dyDescent="0.25">
      <c r="J556" s="31"/>
      <c r="K556" s="31"/>
    </row>
    <row r="557" spans="10:11" ht="15.75" customHeight="1" x14ac:dyDescent="0.25">
      <c r="J557" s="31"/>
      <c r="K557" s="31"/>
    </row>
    <row r="558" spans="10:11" ht="15.75" customHeight="1" x14ac:dyDescent="0.25">
      <c r="J558" s="31"/>
      <c r="K558" s="31"/>
    </row>
    <row r="559" spans="10:11" ht="15.75" customHeight="1" x14ac:dyDescent="0.25">
      <c r="J559" s="31"/>
      <c r="K559" s="31"/>
    </row>
    <row r="560" spans="10:11" ht="15.75" customHeight="1" x14ac:dyDescent="0.25">
      <c r="J560" s="31"/>
      <c r="K560" s="31"/>
    </row>
    <row r="561" spans="10:11" ht="15.75" customHeight="1" x14ac:dyDescent="0.25">
      <c r="J561" s="31"/>
      <c r="K561" s="31"/>
    </row>
    <row r="562" spans="10:11" ht="15.75" customHeight="1" x14ac:dyDescent="0.25">
      <c r="J562" s="31"/>
      <c r="K562" s="31"/>
    </row>
    <row r="563" spans="10:11" ht="15.75" customHeight="1" x14ac:dyDescent="0.25">
      <c r="J563" s="31"/>
      <c r="K563" s="31"/>
    </row>
    <row r="564" spans="10:11" ht="15.75" customHeight="1" x14ac:dyDescent="0.25">
      <c r="J564" s="31"/>
      <c r="K564" s="31"/>
    </row>
    <row r="565" spans="10:11" ht="15.75" customHeight="1" x14ac:dyDescent="0.25">
      <c r="J565" s="31"/>
      <c r="K565" s="31"/>
    </row>
    <row r="566" spans="10:11" ht="15.75" customHeight="1" x14ac:dyDescent="0.25">
      <c r="J566" s="31"/>
      <c r="K566" s="31"/>
    </row>
    <row r="567" spans="10:11" ht="15.75" customHeight="1" x14ac:dyDescent="0.25">
      <c r="J567" s="31"/>
      <c r="K567" s="31"/>
    </row>
    <row r="568" spans="10:11" ht="15.75" customHeight="1" x14ac:dyDescent="0.25">
      <c r="J568" s="31"/>
      <c r="K568" s="31"/>
    </row>
    <row r="569" spans="10:11" ht="15.75" customHeight="1" x14ac:dyDescent="0.25">
      <c r="J569" s="31"/>
      <c r="K569" s="31"/>
    </row>
    <row r="570" spans="10:11" ht="15.75" customHeight="1" x14ac:dyDescent="0.25">
      <c r="J570" s="31"/>
      <c r="K570" s="31"/>
    </row>
    <row r="571" spans="10:11" ht="15.75" customHeight="1" x14ac:dyDescent="0.25">
      <c r="J571" s="31"/>
      <c r="K571" s="31"/>
    </row>
    <row r="572" spans="10:11" ht="15.75" customHeight="1" x14ac:dyDescent="0.25">
      <c r="J572" s="31"/>
      <c r="K572" s="31"/>
    </row>
    <row r="573" spans="10:11" ht="15.75" customHeight="1" x14ac:dyDescent="0.25">
      <c r="J573" s="31"/>
      <c r="K573" s="31"/>
    </row>
    <row r="574" spans="10:11" ht="15.75" customHeight="1" x14ac:dyDescent="0.25">
      <c r="J574" s="31"/>
      <c r="K574" s="31"/>
    </row>
    <row r="575" spans="10:11" ht="15.75" customHeight="1" x14ac:dyDescent="0.25">
      <c r="J575" s="31"/>
      <c r="K575" s="31"/>
    </row>
    <row r="576" spans="10:11" ht="15.75" customHeight="1" x14ac:dyDescent="0.25">
      <c r="J576" s="31"/>
      <c r="K576" s="31"/>
    </row>
    <row r="577" spans="10:11" ht="15.75" customHeight="1" x14ac:dyDescent="0.25">
      <c r="J577" s="31"/>
      <c r="K577" s="31"/>
    </row>
    <row r="578" spans="10:11" ht="15.75" customHeight="1" x14ac:dyDescent="0.25">
      <c r="J578" s="31"/>
      <c r="K578" s="31"/>
    </row>
    <row r="579" spans="10:11" ht="15.75" customHeight="1" x14ac:dyDescent="0.25">
      <c r="J579" s="31"/>
      <c r="K579" s="31"/>
    </row>
    <row r="580" spans="10:11" ht="15.75" customHeight="1" x14ac:dyDescent="0.25">
      <c r="J580" s="31"/>
      <c r="K580" s="31"/>
    </row>
    <row r="581" spans="10:11" ht="15.75" customHeight="1" x14ac:dyDescent="0.25">
      <c r="J581" s="31"/>
      <c r="K581" s="31"/>
    </row>
    <row r="582" spans="10:11" ht="15.75" customHeight="1" x14ac:dyDescent="0.25">
      <c r="J582" s="31"/>
      <c r="K582" s="31"/>
    </row>
    <row r="583" spans="10:11" ht="15.75" customHeight="1" x14ac:dyDescent="0.25">
      <c r="J583" s="31"/>
      <c r="K583" s="31"/>
    </row>
    <row r="584" spans="10:11" ht="15.75" customHeight="1" x14ac:dyDescent="0.25">
      <c r="J584" s="31"/>
      <c r="K584" s="31"/>
    </row>
    <row r="585" spans="10:11" ht="15.75" customHeight="1" x14ac:dyDescent="0.25">
      <c r="J585" s="31"/>
      <c r="K585" s="31"/>
    </row>
    <row r="586" spans="10:11" ht="15.75" customHeight="1" x14ac:dyDescent="0.25">
      <c r="J586" s="31"/>
      <c r="K586" s="31"/>
    </row>
    <row r="587" spans="10:11" ht="15.75" customHeight="1" x14ac:dyDescent="0.25">
      <c r="J587" s="31"/>
      <c r="K587" s="31"/>
    </row>
    <row r="588" spans="10:11" ht="15.75" customHeight="1" x14ac:dyDescent="0.25">
      <c r="J588" s="31"/>
      <c r="K588" s="31"/>
    </row>
    <row r="589" spans="10:11" ht="15.75" customHeight="1" x14ac:dyDescent="0.25">
      <c r="J589" s="31"/>
      <c r="K589" s="31"/>
    </row>
    <row r="590" spans="10:11" ht="15.75" customHeight="1" x14ac:dyDescent="0.25">
      <c r="J590" s="31"/>
      <c r="K590" s="31"/>
    </row>
    <row r="591" spans="10:11" ht="15.75" customHeight="1" x14ac:dyDescent="0.25">
      <c r="J591" s="31"/>
      <c r="K591" s="31"/>
    </row>
    <row r="592" spans="10:11" ht="15.75" customHeight="1" x14ac:dyDescent="0.25">
      <c r="J592" s="31"/>
      <c r="K592" s="31"/>
    </row>
    <row r="593" spans="10:11" ht="15.75" customHeight="1" x14ac:dyDescent="0.25">
      <c r="J593" s="31"/>
      <c r="K593" s="31"/>
    </row>
    <row r="594" spans="10:11" ht="15.75" customHeight="1" x14ac:dyDescent="0.25">
      <c r="J594" s="31"/>
      <c r="K594" s="31"/>
    </row>
    <row r="595" spans="10:11" ht="15.75" customHeight="1" x14ac:dyDescent="0.25">
      <c r="J595" s="31"/>
      <c r="K595" s="31"/>
    </row>
    <row r="596" spans="10:11" ht="15.75" customHeight="1" x14ac:dyDescent="0.25">
      <c r="J596" s="31"/>
      <c r="K596" s="31"/>
    </row>
    <row r="597" spans="10:11" ht="15.75" customHeight="1" x14ac:dyDescent="0.25">
      <c r="J597" s="31"/>
      <c r="K597" s="31"/>
    </row>
    <row r="598" spans="10:11" ht="15.75" customHeight="1" x14ac:dyDescent="0.25">
      <c r="J598" s="31"/>
      <c r="K598" s="31"/>
    </row>
    <row r="599" spans="10:11" ht="15.75" customHeight="1" x14ac:dyDescent="0.25">
      <c r="J599" s="31"/>
      <c r="K599" s="31"/>
    </row>
    <row r="600" spans="10:11" ht="15.75" customHeight="1" x14ac:dyDescent="0.25">
      <c r="J600" s="31"/>
      <c r="K600" s="31"/>
    </row>
    <row r="601" spans="10:11" ht="15.75" customHeight="1" x14ac:dyDescent="0.25">
      <c r="J601" s="31"/>
      <c r="K601" s="31"/>
    </row>
    <row r="602" spans="10:11" ht="15.75" customHeight="1" x14ac:dyDescent="0.25">
      <c r="J602" s="31"/>
      <c r="K602" s="31"/>
    </row>
    <row r="603" spans="10:11" ht="15.75" customHeight="1" x14ac:dyDescent="0.25">
      <c r="J603" s="31"/>
      <c r="K603" s="31"/>
    </row>
    <row r="604" spans="10:11" ht="15.75" customHeight="1" x14ac:dyDescent="0.25">
      <c r="J604" s="31"/>
      <c r="K604" s="31"/>
    </row>
    <row r="605" spans="10:11" ht="15.75" customHeight="1" x14ac:dyDescent="0.25">
      <c r="J605" s="31"/>
      <c r="K605" s="31"/>
    </row>
    <row r="606" spans="10:11" ht="15.75" customHeight="1" x14ac:dyDescent="0.25">
      <c r="J606" s="31"/>
      <c r="K606" s="31"/>
    </row>
    <row r="607" spans="10:11" ht="15.75" customHeight="1" x14ac:dyDescent="0.25">
      <c r="J607" s="31"/>
      <c r="K607" s="31"/>
    </row>
    <row r="608" spans="10:11" ht="15.75" customHeight="1" x14ac:dyDescent="0.25">
      <c r="J608" s="31"/>
      <c r="K608" s="31"/>
    </row>
    <row r="609" spans="10:11" ht="15.75" customHeight="1" x14ac:dyDescent="0.25">
      <c r="J609" s="31"/>
      <c r="K609" s="31"/>
    </row>
    <row r="610" spans="10:11" ht="15.75" customHeight="1" x14ac:dyDescent="0.25">
      <c r="J610" s="31"/>
      <c r="K610" s="31"/>
    </row>
    <row r="611" spans="10:11" ht="15.75" customHeight="1" x14ac:dyDescent="0.25">
      <c r="J611" s="31"/>
      <c r="K611" s="31"/>
    </row>
    <row r="612" spans="10:11" ht="15.75" customHeight="1" x14ac:dyDescent="0.25">
      <c r="J612" s="31"/>
      <c r="K612" s="31"/>
    </row>
    <row r="613" spans="10:11" ht="15.75" customHeight="1" x14ac:dyDescent="0.25">
      <c r="J613" s="31"/>
      <c r="K613" s="31"/>
    </row>
    <row r="614" spans="10:11" ht="15.75" customHeight="1" x14ac:dyDescent="0.25">
      <c r="J614" s="31"/>
      <c r="K614" s="31"/>
    </row>
    <row r="615" spans="10:11" ht="15.75" customHeight="1" x14ac:dyDescent="0.25">
      <c r="J615" s="31"/>
      <c r="K615" s="31"/>
    </row>
    <row r="616" spans="10:11" ht="15.75" customHeight="1" x14ac:dyDescent="0.25">
      <c r="J616" s="31"/>
      <c r="K616" s="31"/>
    </row>
    <row r="617" spans="10:11" ht="15.75" customHeight="1" x14ac:dyDescent="0.25">
      <c r="J617" s="31"/>
      <c r="K617" s="31"/>
    </row>
    <row r="618" spans="10:11" ht="15.75" customHeight="1" x14ac:dyDescent="0.25">
      <c r="J618" s="31"/>
      <c r="K618" s="31"/>
    </row>
    <row r="619" spans="10:11" ht="15.75" customHeight="1" x14ac:dyDescent="0.25">
      <c r="J619" s="31"/>
      <c r="K619" s="31"/>
    </row>
    <row r="620" spans="10:11" ht="15.75" customHeight="1" x14ac:dyDescent="0.25">
      <c r="J620" s="31"/>
      <c r="K620" s="31"/>
    </row>
    <row r="621" spans="10:11" ht="15.75" customHeight="1" x14ac:dyDescent="0.25">
      <c r="J621" s="31"/>
      <c r="K621" s="31"/>
    </row>
    <row r="622" spans="10:11" ht="15.75" customHeight="1" x14ac:dyDescent="0.25">
      <c r="J622" s="31"/>
      <c r="K622" s="31"/>
    </row>
    <row r="623" spans="10:11" ht="15.75" customHeight="1" x14ac:dyDescent="0.25">
      <c r="J623" s="31"/>
      <c r="K623" s="31"/>
    </row>
    <row r="624" spans="10:11" ht="15.75" customHeight="1" x14ac:dyDescent="0.25">
      <c r="J624" s="31"/>
      <c r="K624" s="31"/>
    </row>
    <row r="625" spans="10:11" ht="15.75" customHeight="1" x14ac:dyDescent="0.25">
      <c r="J625" s="31"/>
      <c r="K625" s="31"/>
    </row>
    <row r="626" spans="10:11" ht="15.75" customHeight="1" x14ac:dyDescent="0.25">
      <c r="J626" s="31"/>
      <c r="K626" s="31"/>
    </row>
    <row r="627" spans="10:11" ht="15.75" customHeight="1" x14ac:dyDescent="0.25">
      <c r="J627" s="31"/>
      <c r="K627" s="31"/>
    </row>
    <row r="628" spans="10:11" ht="15.75" customHeight="1" x14ac:dyDescent="0.25">
      <c r="J628" s="31"/>
      <c r="K628" s="31"/>
    </row>
    <row r="629" spans="10:11" ht="15.75" customHeight="1" x14ac:dyDescent="0.25">
      <c r="J629" s="31"/>
      <c r="K629" s="31"/>
    </row>
    <row r="630" spans="10:11" ht="15.75" customHeight="1" x14ac:dyDescent="0.25">
      <c r="J630" s="31"/>
      <c r="K630" s="31"/>
    </row>
    <row r="631" spans="10:11" ht="15.75" customHeight="1" x14ac:dyDescent="0.25">
      <c r="J631" s="31"/>
      <c r="K631" s="31"/>
    </row>
    <row r="632" spans="10:11" ht="15.75" customHeight="1" x14ac:dyDescent="0.25">
      <c r="J632" s="31"/>
      <c r="K632" s="31"/>
    </row>
    <row r="633" spans="10:11" ht="15.75" customHeight="1" x14ac:dyDescent="0.25">
      <c r="J633" s="31"/>
      <c r="K633" s="31"/>
    </row>
    <row r="634" spans="10:11" ht="15.75" customHeight="1" x14ac:dyDescent="0.25">
      <c r="J634" s="31"/>
      <c r="K634" s="31"/>
    </row>
    <row r="635" spans="10:11" ht="15.75" customHeight="1" x14ac:dyDescent="0.25">
      <c r="J635" s="31"/>
      <c r="K635" s="31"/>
    </row>
    <row r="636" spans="10:11" ht="15.75" customHeight="1" x14ac:dyDescent="0.25">
      <c r="J636" s="31"/>
      <c r="K636" s="31"/>
    </row>
    <row r="637" spans="10:11" ht="15.75" customHeight="1" x14ac:dyDescent="0.25">
      <c r="J637" s="31"/>
      <c r="K637" s="31"/>
    </row>
    <row r="638" spans="10:11" ht="15.75" customHeight="1" x14ac:dyDescent="0.25">
      <c r="J638" s="31"/>
      <c r="K638" s="31"/>
    </row>
    <row r="639" spans="10:11" ht="15.75" customHeight="1" x14ac:dyDescent="0.25">
      <c r="J639" s="31"/>
      <c r="K639" s="31"/>
    </row>
    <row r="640" spans="10:11" ht="15.75" customHeight="1" x14ac:dyDescent="0.25">
      <c r="J640" s="31"/>
      <c r="K640" s="31"/>
    </row>
    <row r="641" spans="10:11" ht="15.75" customHeight="1" x14ac:dyDescent="0.25">
      <c r="J641" s="31"/>
      <c r="K641" s="31"/>
    </row>
    <row r="642" spans="10:11" ht="15.75" customHeight="1" x14ac:dyDescent="0.25">
      <c r="J642" s="31"/>
      <c r="K642" s="31"/>
    </row>
    <row r="643" spans="10:11" ht="15.75" customHeight="1" x14ac:dyDescent="0.25">
      <c r="J643" s="31"/>
      <c r="K643" s="31"/>
    </row>
    <row r="644" spans="10:11" ht="15.75" customHeight="1" x14ac:dyDescent="0.25">
      <c r="J644" s="31"/>
      <c r="K644" s="31"/>
    </row>
    <row r="645" spans="10:11" ht="15.75" customHeight="1" x14ac:dyDescent="0.25">
      <c r="J645" s="31"/>
      <c r="K645" s="31"/>
    </row>
    <row r="646" spans="10:11" ht="15.75" customHeight="1" x14ac:dyDescent="0.25">
      <c r="J646" s="31"/>
      <c r="K646" s="31"/>
    </row>
    <row r="647" spans="10:11" ht="15.75" customHeight="1" x14ac:dyDescent="0.25">
      <c r="J647" s="31"/>
      <c r="K647" s="31"/>
    </row>
    <row r="648" spans="10:11" ht="15.75" customHeight="1" x14ac:dyDescent="0.25">
      <c r="J648" s="31"/>
      <c r="K648" s="31"/>
    </row>
    <row r="649" spans="10:11" ht="15.75" customHeight="1" x14ac:dyDescent="0.25">
      <c r="J649" s="31"/>
      <c r="K649" s="31"/>
    </row>
    <row r="650" spans="10:11" ht="15.75" customHeight="1" x14ac:dyDescent="0.25">
      <c r="J650" s="31"/>
      <c r="K650" s="31"/>
    </row>
    <row r="651" spans="10:11" ht="15.75" customHeight="1" x14ac:dyDescent="0.25">
      <c r="J651" s="31"/>
      <c r="K651" s="31"/>
    </row>
    <row r="652" spans="10:11" ht="15.75" customHeight="1" x14ac:dyDescent="0.25">
      <c r="J652" s="31"/>
      <c r="K652" s="31"/>
    </row>
    <row r="653" spans="10:11" ht="15.75" customHeight="1" x14ac:dyDescent="0.25">
      <c r="J653" s="31"/>
      <c r="K653" s="31"/>
    </row>
    <row r="654" spans="10:11" ht="15.75" customHeight="1" x14ac:dyDescent="0.25">
      <c r="J654" s="31"/>
      <c r="K654" s="31"/>
    </row>
    <row r="655" spans="10:11" ht="15.75" customHeight="1" x14ac:dyDescent="0.25">
      <c r="J655" s="31"/>
      <c r="K655" s="31"/>
    </row>
    <row r="656" spans="10:11" ht="15.75" customHeight="1" x14ac:dyDescent="0.25">
      <c r="J656" s="31"/>
      <c r="K656" s="31"/>
    </row>
    <row r="657" spans="10:11" ht="15.75" customHeight="1" x14ac:dyDescent="0.25">
      <c r="J657" s="31"/>
      <c r="K657" s="31"/>
    </row>
    <row r="658" spans="10:11" ht="15.75" customHeight="1" x14ac:dyDescent="0.25">
      <c r="J658" s="31"/>
      <c r="K658" s="31"/>
    </row>
    <row r="659" spans="10:11" ht="15.75" customHeight="1" x14ac:dyDescent="0.25">
      <c r="J659" s="31"/>
      <c r="K659" s="31"/>
    </row>
    <row r="660" spans="10:11" ht="15.75" customHeight="1" x14ac:dyDescent="0.25">
      <c r="J660" s="31"/>
      <c r="K660" s="31"/>
    </row>
    <row r="661" spans="10:11" ht="15.75" customHeight="1" x14ac:dyDescent="0.25">
      <c r="J661" s="31"/>
      <c r="K661" s="31"/>
    </row>
    <row r="662" spans="10:11" ht="15.75" customHeight="1" x14ac:dyDescent="0.25">
      <c r="J662" s="31"/>
      <c r="K662" s="31"/>
    </row>
    <row r="663" spans="10:11" ht="15.75" customHeight="1" x14ac:dyDescent="0.25">
      <c r="J663" s="31"/>
      <c r="K663" s="31"/>
    </row>
    <row r="664" spans="10:11" ht="15.75" customHeight="1" x14ac:dyDescent="0.25">
      <c r="J664" s="31"/>
      <c r="K664" s="31"/>
    </row>
    <row r="665" spans="10:11" ht="15.75" customHeight="1" x14ac:dyDescent="0.25">
      <c r="J665" s="31"/>
      <c r="K665" s="31"/>
    </row>
    <row r="666" spans="10:11" ht="15.75" customHeight="1" x14ac:dyDescent="0.25">
      <c r="J666" s="31"/>
      <c r="K666" s="31"/>
    </row>
    <row r="667" spans="10:11" ht="15.75" customHeight="1" x14ac:dyDescent="0.25">
      <c r="J667" s="31"/>
      <c r="K667" s="31"/>
    </row>
    <row r="668" spans="10:11" ht="15.75" customHeight="1" x14ac:dyDescent="0.25">
      <c r="J668" s="31"/>
      <c r="K668" s="31"/>
    </row>
    <row r="669" spans="10:11" ht="15.75" customHeight="1" x14ac:dyDescent="0.25">
      <c r="J669" s="31"/>
      <c r="K669" s="31"/>
    </row>
    <row r="670" spans="10:11" ht="15.75" customHeight="1" x14ac:dyDescent="0.25">
      <c r="J670" s="31"/>
      <c r="K670" s="31"/>
    </row>
    <row r="671" spans="10:11" ht="15.75" customHeight="1" x14ac:dyDescent="0.25">
      <c r="J671" s="31"/>
      <c r="K671" s="31"/>
    </row>
    <row r="672" spans="10:11" ht="15.75" customHeight="1" x14ac:dyDescent="0.25">
      <c r="J672" s="31"/>
      <c r="K672" s="31"/>
    </row>
    <row r="673" spans="10:11" ht="15.75" customHeight="1" x14ac:dyDescent="0.25">
      <c r="J673" s="31"/>
      <c r="K673" s="31"/>
    </row>
    <row r="674" spans="10:11" ht="15.75" customHeight="1" x14ac:dyDescent="0.25">
      <c r="J674" s="31"/>
      <c r="K674" s="31"/>
    </row>
    <row r="675" spans="10:11" ht="15.75" customHeight="1" x14ac:dyDescent="0.25">
      <c r="J675" s="31"/>
      <c r="K675" s="31"/>
    </row>
    <row r="676" spans="10:11" ht="15.75" customHeight="1" x14ac:dyDescent="0.25">
      <c r="J676" s="31"/>
      <c r="K676" s="31"/>
    </row>
    <row r="677" spans="10:11" ht="15.75" customHeight="1" x14ac:dyDescent="0.25">
      <c r="J677" s="31"/>
      <c r="K677" s="31"/>
    </row>
    <row r="678" spans="10:11" ht="15.75" customHeight="1" x14ac:dyDescent="0.25">
      <c r="J678" s="31"/>
      <c r="K678" s="31"/>
    </row>
    <row r="679" spans="10:11" ht="15.75" customHeight="1" x14ac:dyDescent="0.25">
      <c r="J679" s="31"/>
      <c r="K679" s="31"/>
    </row>
    <row r="680" spans="10:11" ht="15.75" customHeight="1" x14ac:dyDescent="0.25">
      <c r="J680" s="31"/>
      <c r="K680" s="31"/>
    </row>
    <row r="681" spans="10:11" ht="15.75" customHeight="1" x14ac:dyDescent="0.25">
      <c r="J681" s="31"/>
      <c r="K681" s="31"/>
    </row>
    <row r="682" spans="10:11" ht="15.75" customHeight="1" x14ac:dyDescent="0.25">
      <c r="J682" s="31"/>
      <c r="K682" s="31"/>
    </row>
    <row r="683" spans="10:11" ht="15.75" customHeight="1" x14ac:dyDescent="0.25">
      <c r="J683" s="31"/>
      <c r="K683" s="31"/>
    </row>
    <row r="684" spans="10:11" ht="15.75" customHeight="1" x14ac:dyDescent="0.25">
      <c r="J684" s="31"/>
      <c r="K684" s="31"/>
    </row>
    <row r="685" spans="10:11" ht="15.75" customHeight="1" x14ac:dyDescent="0.25">
      <c r="J685" s="31"/>
      <c r="K685" s="31"/>
    </row>
    <row r="686" spans="10:11" ht="15.75" customHeight="1" x14ac:dyDescent="0.25">
      <c r="J686" s="31"/>
      <c r="K686" s="31"/>
    </row>
    <row r="687" spans="10:11" ht="15.75" customHeight="1" x14ac:dyDescent="0.25">
      <c r="J687" s="31"/>
      <c r="K687" s="31"/>
    </row>
    <row r="688" spans="10:11" ht="15.75" customHeight="1" x14ac:dyDescent="0.25">
      <c r="J688" s="31"/>
      <c r="K688" s="31"/>
    </row>
    <row r="689" spans="10:11" ht="15.75" customHeight="1" x14ac:dyDescent="0.25">
      <c r="J689" s="31"/>
      <c r="K689" s="31"/>
    </row>
    <row r="690" spans="10:11" ht="15.75" customHeight="1" x14ac:dyDescent="0.25">
      <c r="J690" s="31"/>
      <c r="K690" s="31"/>
    </row>
    <row r="691" spans="10:11" ht="15.75" customHeight="1" x14ac:dyDescent="0.25">
      <c r="J691" s="31"/>
      <c r="K691" s="31"/>
    </row>
    <row r="692" spans="10:11" ht="15.75" customHeight="1" x14ac:dyDescent="0.25">
      <c r="J692" s="31"/>
      <c r="K692" s="31"/>
    </row>
    <row r="693" spans="10:11" ht="15.75" customHeight="1" x14ac:dyDescent="0.25">
      <c r="J693" s="31"/>
      <c r="K693" s="31"/>
    </row>
    <row r="694" spans="10:11" ht="15.75" customHeight="1" x14ac:dyDescent="0.25">
      <c r="J694" s="31"/>
      <c r="K694" s="31"/>
    </row>
    <row r="695" spans="10:11" ht="15.75" customHeight="1" x14ac:dyDescent="0.25">
      <c r="J695" s="31"/>
      <c r="K695" s="31"/>
    </row>
    <row r="696" spans="10:11" ht="15.75" customHeight="1" x14ac:dyDescent="0.25">
      <c r="J696" s="31"/>
      <c r="K696" s="31"/>
    </row>
    <row r="697" spans="10:11" ht="15.75" customHeight="1" x14ac:dyDescent="0.25">
      <c r="J697" s="31"/>
      <c r="K697" s="31"/>
    </row>
    <row r="698" spans="10:11" ht="15.75" customHeight="1" x14ac:dyDescent="0.25">
      <c r="J698" s="31"/>
      <c r="K698" s="31"/>
    </row>
    <row r="699" spans="10:11" ht="15.75" customHeight="1" x14ac:dyDescent="0.25">
      <c r="J699" s="31"/>
      <c r="K699" s="31"/>
    </row>
    <row r="700" spans="10:11" ht="15.75" customHeight="1" x14ac:dyDescent="0.25">
      <c r="J700" s="31"/>
      <c r="K700" s="31"/>
    </row>
    <row r="701" spans="10:11" ht="15.75" customHeight="1" x14ac:dyDescent="0.25">
      <c r="J701" s="31"/>
      <c r="K701" s="31"/>
    </row>
    <row r="702" spans="10:11" ht="15.75" customHeight="1" x14ac:dyDescent="0.25">
      <c r="J702" s="31"/>
      <c r="K702" s="31"/>
    </row>
    <row r="703" spans="10:11" ht="15.75" customHeight="1" x14ac:dyDescent="0.25">
      <c r="J703" s="31"/>
      <c r="K703" s="31"/>
    </row>
    <row r="704" spans="10:11" ht="15.75" customHeight="1" x14ac:dyDescent="0.25">
      <c r="J704" s="31"/>
      <c r="K704" s="31"/>
    </row>
    <row r="705" spans="10:11" ht="15.75" customHeight="1" x14ac:dyDescent="0.25">
      <c r="J705" s="31"/>
      <c r="K705" s="31"/>
    </row>
    <row r="706" spans="10:11" ht="15.75" customHeight="1" x14ac:dyDescent="0.25">
      <c r="J706" s="31"/>
      <c r="K706" s="31"/>
    </row>
    <row r="707" spans="10:11" ht="15.75" customHeight="1" x14ac:dyDescent="0.25">
      <c r="J707" s="31"/>
      <c r="K707" s="31"/>
    </row>
    <row r="708" spans="10:11" ht="15.75" customHeight="1" x14ac:dyDescent="0.25">
      <c r="J708" s="31"/>
      <c r="K708" s="31"/>
    </row>
    <row r="709" spans="10:11" ht="15.75" customHeight="1" x14ac:dyDescent="0.25">
      <c r="J709" s="31"/>
      <c r="K709" s="31"/>
    </row>
    <row r="710" spans="10:11" ht="15.75" customHeight="1" x14ac:dyDescent="0.25">
      <c r="J710" s="31"/>
      <c r="K710" s="31"/>
    </row>
    <row r="711" spans="10:11" ht="15.75" customHeight="1" x14ac:dyDescent="0.25">
      <c r="J711" s="31"/>
      <c r="K711" s="31"/>
    </row>
    <row r="712" spans="10:11" ht="15.75" customHeight="1" x14ac:dyDescent="0.25">
      <c r="J712" s="31"/>
      <c r="K712" s="31"/>
    </row>
    <row r="713" spans="10:11" ht="15.75" customHeight="1" x14ac:dyDescent="0.25">
      <c r="J713" s="31"/>
      <c r="K713" s="31"/>
    </row>
    <row r="714" spans="10:11" ht="15.75" customHeight="1" x14ac:dyDescent="0.25">
      <c r="J714" s="31"/>
      <c r="K714" s="31"/>
    </row>
    <row r="715" spans="10:11" ht="15.75" customHeight="1" x14ac:dyDescent="0.25">
      <c r="J715" s="31"/>
      <c r="K715" s="31"/>
    </row>
    <row r="716" spans="10:11" ht="15.75" customHeight="1" x14ac:dyDescent="0.25">
      <c r="J716" s="31"/>
      <c r="K716" s="31"/>
    </row>
    <row r="717" spans="10:11" ht="15.75" customHeight="1" x14ac:dyDescent="0.25">
      <c r="J717" s="31"/>
      <c r="K717" s="31"/>
    </row>
    <row r="718" spans="10:11" ht="15.75" customHeight="1" x14ac:dyDescent="0.25">
      <c r="J718" s="31"/>
      <c r="K718" s="31"/>
    </row>
    <row r="719" spans="10:11" ht="15.75" customHeight="1" x14ac:dyDescent="0.25">
      <c r="J719" s="31"/>
      <c r="K719" s="31"/>
    </row>
    <row r="720" spans="10:11" ht="15.75" customHeight="1" x14ac:dyDescent="0.25">
      <c r="J720" s="31"/>
      <c r="K720" s="31"/>
    </row>
    <row r="721" spans="10:11" ht="15.75" customHeight="1" x14ac:dyDescent="0.25">
      <c r="J721" s="31"/>
      <c r="K721" s="31"/>
    </row>
    <row r="722" spans="10:11" ht="15.75" customHeight="1" x14ac:dyDescent="0.25">
      <c r="J722" s="31"/>
      <c r="K722" s="31"/>
    </row>
    <row r="723" spans="10:11" ht="15.75" customHeight="1" x14ac:dyDescent="0.25">
      <c r="J723" s="31"/>
      <c r="K723" s="31"/>
    </row>
    <row r="724" spans="10:11" ht="15.75" customHeight="1" x14ac:dyDescent="0.25">
      <c r="J724" s="31"/>
      <c r="K724" s="31"/>
    </row>
    <row r="725" spans="10:11" ht="15.75" customHeight="1" x14ac:dyDescent="0.25">
      <c r="J725" s="31"/>
      <c r="K725" s="31"/>
    </row>
    <row r="726" spans="10:11" ht="15.75" customHeight="1" x14ac:dyDescent="0.25">
      <c r="J726" s="31"/>
      <c r="K726" s="31"/>
    </row>
    <row r="727" spans="10:11" ht="15.75" customHeight="1" x14ac:dyDescent="0.25">
      <c r="J727" s="31"/>
      <c r="K727" s="31"/>
    </row>
    <row r="728" spans="10:11" ht="15.75" customHeight="1" x14ac:dyDescent="0.25">
      <c r="J728" s="31"/>
      <c r="K728" s="31"/>
    </row>
    <row r="729" spans="10:11" ht="15.75" customHeight="1" x14ac:dyDescent="0.25">
      <c r="J729" s="31"/>
      <c r="K729" s="31"/>
    </row>
    <row r="730" spans="10:11" ht="15.75" customHeight="1" x14ac:dyDescent="0.25">
      <c r="J730" s="31"/>
      <c r="K730" s="31"/>
    </row>
    <row r="731" spans="10:11" ht="15.75" customHeight="1" x14ac:dyDescent="0.25">
      <c r="J731" s="31"/>
      <c r="K731" s="31"/>
    </row>
    <row r="732" spans="10:11" ht="15.75" customHeight="1" x14ac:dyDescent="0.25">
      <c r="J732" s="31"/>
      <c r="K732" s="31"/>
    </row>
    <row r="733" spans="10:11" ht="15.75" customHeight="1" x14ac:dyDescent="0.25">
      <c r="J733" s="31"/>
      <c r="K733" s="31"/>
    </row>
    <row r="734" spans="10:11" ht="15.75" customHeight="1" x14ac:dyDescent="0.25">
      <c r="J734" s="31"/>
      <c r="K734" s="31"/>
    </row>
    <row r="735" spans="10:11" ht="15.75" customHeight="1" x14ac:dyDescent="0.25">
      <c r="J735" s="31"/>
      <c r="K735" s="31"/>
    </row>
    <row r="736" spans="10:11" ht="15.75" customHeight="1" x14ac:dyDescent="0.25">
      <c r="J736" s="31"/>
      <c r="K736" s="31"/>
    </row>
    <row r="737" spans="10:11" ht="15.75" customHeight="1" x14ac:dyDescent="0.25">
      <c r="J737" s="31"/>
      <c r="K737" s="31"/>
    </row>
    <row r="738" spans="10:11" ht="15.75" customHeight="1" x14ac:dyDescent="0.25">
      <c r="J738" s="31"/>
      <c r="K738" s="31"/>
    </row>
    <row r="739" spans="10:11" ht="15.75" customHeight="1" x14ac:dyDescent="0.25">
      <c r="J739" s="31"/>
      <c r="K739" s="31"/>
    </row>
    <row r="740" spans="10:11" ht="15.75" customHeight="1" x14ac:dyDescent="0.25">
      <c r="J740" s="31"/>
      <c r="K740" s="31"/>
    </row>
    <row r="741" spans="10:11" ht="15.75" customHeight="1" x14ac:dyDescent="0.25">
      <c r="J741" s="31"/>
      <c r="K741" s="31"/>
    </row>
    <row r="742" spans="10:11" ht="15.75" customHeight="1" x14ac:dyDescent="0.25">
      <c r="J742" s="31"/>
      <c r="K742" s="31"/>
    </row>
    <row r="743" spans="10:11" ht="15.75" customHeight="1" x14ac:dyDescent="0.25">
      <c r="J743" s="31"/>
      <c r="K743" s="31"/>
    </row>
    <row r="744" spans="10:11" ht="15.75" customHeight="1" x14ac:dyDescent="0.25">
      <c r="J744" s="31"/>
      <c r="K744" s="31"/>
    </row>
    <row r="745" spans="10:11" ht="15.75" customHeight="1" x14ac:dyDescent="0.25">
      <c r="J745" s="31"/>
      <c r="K745" s="31"/>
    </row>
    <row r="746" spans="10:11" ht="15.75" customHeight="1" x14ac:dyDescent="0.25">
      <c r="J746" s="31"/>
      <c r="K746" s="31"/>
    </row>
    <row r="747" spans="10:11" ht="15.75" customHeight="1" x14ac:dyDescent="0.25">
      <c r="J747" s="31"/>
      <c r="K747" s="31"/>
    </row>
    <row r="748" spans="10:11" ht="15.75" customHeight="1" x14ac:dyDescent="0.25">
      <c r="J748" s="31"/>
      <c r="K748" s="31"/>
    </row>
    <row r="749" spans="10:11" ht="15.75" customHeight="1" x14ac:dyDescent="0.25">
      <c r="J749" s="31"/>
      <c r="K749" s="31"/>
    </row>
    <row r="750" spans="10:11" ht="15.75" customHeight="1" x14ac:dyDescent="0.25">
      <c r="J750" s="31"/>
      <c r="K750" s="31"/>
    </row>
    <row r="751" spans="10:11" ht="15.75" customHeight="1" x14ac:dyDescent="0.25">
      <c r="J751" s="31"/>
      <c r="K751" s="31"/>
    </row>
    <row r="752" spans="10:11" ht="15.75" customHeight="1" x14ac:dyDescent="0.25">
      <c r="J752" s="31"/>
      <c r="K752" s="31"/>
    </row>
    <row r="753" spans="10:11" ht="15.75" customHeight="1" x14ac:dyDescent="0.25">
      <c r="J753" s="31"/>
      <c r="K753" s="31"/>
    </row>
    <row r="754" spans="10:11" ht="15.75" customHeight="1" x14ac:dyDescent="0.25">
      <c r="J754" s="31"/>
      <c r="K754" s="31"/>
    </row>
    <row r="755" spans="10:11" ht="15.75" customHeight="1" x14ac:dyDescent="0.25">
      <c r="J755" s="31"/>
      <c r="K755" s="31"/>
    </row>
    <row r="756" spans="10:11" ht="15.75" customHeight="1" x14ac:dyDescent="0.25">
      <c r="J756" s="31"/>
      <c r="K756" s="31"/>
    </row>
    <row r="757" spans="10:11" ht="15.75" customHeight="1" x14ac:dyDescent="0.25">
      <c r="J757" s="31"/>
      <c r="K757" s="31"/>
    </row>
    <row r="758" spans="10:11" ht="15.75" customHeight="1" x14ac:dyDescent="0.25">
      <c r="J758" s="31"/>
      <c r="K758" s="31"/>
    </row>
    <row r="759" spans="10:11" ht="15.75" customHeight="1" x14ac:dyDescent="0.25">
      <c r="J759" s="31"/>
      <c r="K759" s="31"/>
    </row>
    <row r="760" spans="10:11" ht="15.75" customHeight="1" x14ac:dyDescent="0.25">
      <c r="J760" s="31"/>
      <c r="K760" s="31"/>
    </row>
    <row r="761" spans="10:11" ht="15.75" customHeight="1" x14ac:dyDescent="0.25">
      <c r="J761" s="31"/>
      <c r="K761" s="31"/>
    </row>
    <row r="762" spans="10:11" ht="15.75" customHeight="1" x14ac:dyDescent="0.25">
      <c r="J762" s="31"/>
      <c r="K762" s="31"/>
    </row>
    <row r="763" spans="10:11" ht="15.75" customHeight="1" x14ac:dyDescent="0.25">
      <c r="J763" s="31"/>
      <c r="K763" s="31"/>
    </row>
    <row r="764" spans="10:11" ht="15.75" customHeight="1" x14ac:dyDescent="0.25">
      <c r="J764" s="31"/>
      <c r="K764" s="31"/>
    </row>
    <row r="765" spans="10:11" ht="15.75" customHeight="1" x14ac:dyDescent="0.25">
      <c r="J765" s="31"/>
      <c r="K765" s="31"/>
    </row>
    <row r="766" spans="10:11" ht="15.75" customHeight="1" x14ac:dyDescent="0.25">
      <c r="J766" s="31"/>
      <c r="K766" s="31"/>
    </row>
    <row r="767" spans="10:11" ht="15.75" customHeight="1" x14ac:dyDescent="0.25">
      <c r="J767" s="31"/>
      <c r="K767" s="31"/>
    </row>
    <row r="768" spans="10:11" ht="15.75" customHeight="1" x14ac:dyDescent="0.25">
      <c r="J768" s="31"/>
      <c r="K768" s="31"/>
    </row>
    <row r="769" spans="10:11" ht="15.75" customHeight="1" x14ac:dyDescent="0.25">
      <c r="J769" s="31"/>
      <c r="K769" s="31"/>
    </row>
    <row r="770" spans="10:11" ht="15.75" customHeight="1" x14ac:dyDescent="0.25">
      <c r="J770" s="31"/>
      <c r="K770" s="31"/>
    </row>
    <row r="771" spans="10:11" ht="15.75" customHeight="1" x14ac:dyDescent="0.25">
      <c r="J771" s="31"/>
      <c r="K771" s="31"/>
    </row>
    <row r="772" spans="10:11" ht="15.75" customHeight="1" x14ac:dyDescent="0.25">
      <c r="J772" s="31"/>
      <c r="K772" s="31"/>
    </row>
    <row r="773" spans="10:11" ht="15.75" customHeight="1" x14ac:dyDescent="0.25">
      <c r="J773" s="31"/>
      <c r="K773" s="31"/>
    </row>
    <row r="774" spans="10:11" ht="15.75" customHeight="1" x14ac:dyDescent="0.25">
      <c r="J774" s="31"/>
      <c r="K774" s="31"/>
    </row>
    <row r="775" spans="10:11" ht="15.75" customHeight="1" x14ac:dyDescent="0.25">
      <c r="J775" s="31"/>
      <c r="K775" s="31"/>
    </row>
    <row r="776" spans="10:11" ht="15.75" customHeight="1" x14ac:dyDescent="0.25">
      <c r="J776" s="31"/>
      <c r="K776" s="31"/>
    </row>
    <row r="777" spans="10:11" ht="15.75" customHeight="1" x14ac:dyDescent="0.25">
      <c r="J777" s="31"/>
      <c r="K777" s="31"/>
    </row>
    <row r="778" spans="10:11" ht="15.75" customHeight="1" x14ac:dyDescent="0.25">
      <c r="J778" s="31"/>
      <c r="K778" s="31"/>
    </row>
    <row r="779" spans="10:11" ht="15.75" customHeight="1" x14ac:dyDescent="0.25">
      <c r="J779" s="31"/>
      <c r="K779" s="31"/>
    </row>
    <row r="780" spans="10:11" ht="15.75" customHeight="1" x14ac:dyDescent="0.25">
      <c r="J780" s="31"/>
      <c r="K780" s="31"/>
    </row>
    <row r="781" spans="10:11" ht="15.75" customHeight="1" x14ac:dyDescent="0.25">
      <c r="J781" s="31"/>
      <c r="K781" s="31"/>
    </row>
    <row r="782" spans="10:11" ht="15.75" customHeight="1" x14ac:dyDescent="0.25">
      <c r="J782" s="31"/>
      <c r="K782" s="31"/>
    </row>
    <row r="783" spans="10:11" ht="15.75" customHeight="1" x14ac:dyDescent="0.25">
      <c r="J783" s="31"/>
      <c r="K783" s="31"/>
    </row>
    <row r="784" spans="10:11" ht="15.75" customHeight="1" x14ac:dyDescent="0.25">
      <c r="J784" s="31"/>
      <c r="K784" s="31"/>
    </row>
    <row r="785" spans="10:11" ht="15.75" customHeight="1" x14ac:dyDescent="0.25">
      <c r="J785" s="31"/>
      <c r="K785" s="31"/>
    </row>
    <row r="786" spans="10:11" ht="15.75" customHeight="1" x14ac:dyDescent="0.25">
      <c r="J786" s="31"/>
      <c r="K786" s="31"/>
    </row>
    <row r="787" spans="10:11" ht="15.75" customHeight="1" x14ac:dyDescent="0.25">
      <c r="J787" s="31"/>
      <c r="K787" s="31"/>
    </row>
    <row r="788" spans="10:11" ht="15.75" customHeight="1" x14ac:dyDescent="0.25">
      <c r="J788" s="31"/>
      <c r="K788" s="31"/>
    </row>
    <row r="789" spans="10:11" ht="15.75" customHeight="1" x14ac:dyDescent="0.25">
      <c r="J789" s="31"/>
      <c r="K789" s="31"/>
    </row>
    <row r="790" spans="10:11" ht="15.75" customHeight="1" x14ac:dyDescent="0.25">
      <c r="J790" s="31"/>
      <c r="K790" s="31"/>
    </row>
    <row r="791" spans="10:11" ht="15.75" customHeight="1" x14ac:dyDescent="0.25">
      <c r="J791" s="31"/>
      <c r="K791" s="31"/>
    </row>
    <row r="792" spans="10:11" ht="15.75" customHeight="1" x14ac:dyDescent="0.25">
      <c r="J792" s="31"/>
      <c r="K792" s="31"/>
    </row>
    <row r="793" spans="10:11" ht="15.75" customHeight="1" x14ac:dyDescent="0.25">
      <c r="J793" s="31"/>
      <c r="K793" s="31"/>
    </row>
    <row r="794" spans="10:11" ht="15.75" customHeight="1" x14ac:dyDescent="0.25">
      <c r="J794" s="31"/>
      <c r="K794" s="31"/>
    </row>
    <row r="795" spans="10:11" ht="15.75" customHeight="1" x14ac:dyDescent="0.25">
      <c r="J795" s="31"/>
      <c r="K795" s="31"/>
    </row>
    <row r="796" spans="10:11" ht="15.75" customHeight="1" x14ac:dyDescent="0.25">
      <c r="J796" s="31"/>
      <c r="K796" s="31"/>
    </row>
    <row r="797" spans="10:11" ht="15.75" customHeight="1" x14ac:dyDescent="0.25">
      <c r="J797" s="31"/>
      <c r="K797" s="31"/>
    </row>
    <row r="798" spans="10:11" ht="15.75" customHeight="1" x14ac:dyDescent="0.25">
      <c r="J798" s="31"/>
      <c r="K798" s="31"/>
    </row>
    <row r="799" spans="10:11" ht="15.75" customHeight="1" x14ac:dyDescent="0.25">
      <c r="J799" s="31"/>
      <c r="K799" s="31"/>
    </row>
    <row r="800" spans="10:11" ht="15.75" customHeight="1" x14ac:dyDescent="0.25">
      <c r="J800" s="31"/>
      <c r="K800" s="31"/>
    </row>
    <row r="801" spans="10:11" ht="15.75" customHeight="1" x14ac:dyDescent="0.25">
      <c r="J801" s="31"/>
      <c r="K801" s="31"/>
    </row>
    <row r="802" spans="10:11" ht="15.75" customHeight="1" x14ac:dyDescent="0.25">
      <c r="J802" s="31"/>
      <c r="K802" s="31"/>
    </row>
    <row r="803" spans="10:11" ht="15.75" customHeight="1" x14ac:dyDescent="0.25">
      <c r="J803" s="31"/>
      <c r="K803" s="31"/>
    </row>
    <row r="804" spans="10:11" ht="15.75" customHeight="1" x14ac:dyDescent="0.25">
      <c r="J804" s="31"/>
      <c r="K804" s="31"/>
    </row>
    <row r="805" spans="10:11" ht="15.75" customHeight="1" x14ac:dyDescent="0.25">
      <c r="J805" s="31"/>
      <c r="K805" s="31"/>
    </row>
    <row r="806" spans="10:11" ht="15.75" customHeight="1" x14ac:dyDescent="0.25">
      <c r="J806" s="31"/>
      <c r="K806" s="31"/>
    </row>
    <row r="807" spans="10:11" ht="15.75" customHeight="1" x14ac:dyDescent="0.25">
      <c r="J807" s="31"/>
      <c r="K807" s="31"/>
    </row>
    <row r="808" spans="10:11" ht="15.75" customHeight="1" x14ac:dyDescent="0.25">
      <c r="J808" s="31"/>
      <c r="K808" s="31"/>
    </row>
    <row r="809" spans="10:11" ht="15.75" customHeight="1" x14ac:dyDescent="0.25">
      <c r="J809" s="31"/>
      <c r="K809" s="31"/>
    </row>
    <row r="810" spans="10:11" ht="15.75" customHeight="1" x14ac:dyDescent="0.25">
      <c r="J810" s="31"/>
      <c r="K810" s="31"/>
    </row>
    <row r="811" spans="10:11" ht="15.75" customHeight="1" x14ac:dyDescent="0.25">
      <c r="J811" s="31"/>
      <c r="K811" s="31"/>
    </row>
    <row r="812" spans="10:11" ht="15.75" customHeight="1" x14ac:dyDescent="0.25">
      <c r="J812" s="31"/>
      <c r="K812" s="31"/>
    </row>
    <row r="813" spans="10:11" ht="15.75" customHeight="1" x14ac:dyDescent="0.25">
      <c r="J813" s="31"/>
      <c r="K813" s="31"/>
    </row>
    <row r="814" spans="10:11" ht="15.75" customHeight="1" x14ac:dyDescent="0.25">
      <c r="J814" s="31"/>
      <c r="K814" s="31"/>
    </row>
    <row r="815" spans="10:11" ht="15.75" customHeight="1" x14ac:dyDescent="0.25">
      <c r="J815" s="31"/>
      <c r="K815" s="31"/>
    </row>
    <row r="816" spans="10:11" ht="15.75" customHeight="1" x14ac:dyDescent="0.25">
      <c r="J816" s="31"/>
      <c r="K816" s="31"/>
    </row>
    <row r="817" spans="10:11" ht="15.75" customHeight="1" x14ac:dyDescent="0.25">
      <c r="J817" s="31"/>
      <c r="K817" s="31"/>
    </row>
    <row r="818" spans="10:11" ht="15.75" customHeight="1" x14ac:dyDescent="0.25">
      <c r="J818" s="31"/>
      <c r="K818" s="31"/>
    </row>
    <row r="819" spans="10:11" ht="15.75" customHeight="1" x14ac:dyDescent="0.25">
      <c r="J819" s="31"/>
      <c r="K819" s="31"/>
    </row>
    <row r="820" spans="10:11" ht="15.75" customHeight="1" x14ac:dyDescent="0.25">
      <c r="J820" s="31"/>
      <c r="K820" s="31"/>
    </row>
    <row r="821" spans="10:11" ht="15.75" customHeight="1" x14ac:dyDescent="0.25">
      <c r="J821" s="31"/>
      <c r="K821" s="31"/>
    </row>
    <row r="822" spans="10:11" ht="15.75" customHeight="1" x14ac:dyDescent="0.25">
      <c r="J822" s="31"/>
      <c r="K822" s="31"/>
    </row>
    <row r="823" spans="10:11" ht="15.75" customHeight="1" x14ac:dyDescent="0.25">
      <c r="J823" s="31"/>
      <c r="K823" s="31"/>
    </row>
    <row r="824" spans="10:11" ht="15.75" customHeight="1" x14ac:dyDescent="0.25">
      <c r="J824" s="31"/>
      <c r="K824" s="31"/>
    </row>
    <row r="825" spans="10:11" ht="15.75" customHeight="1" x14ac:dyDescent="0.25">
      <c r="J825" s="31"/>
      <c r="K825" s="31"/>
    </row>
    <row r="826" spans="10:11" ht="15.75" customHeight="1" x14ac:dyDescent="0.25">
      <c r="J826" s="31"/>
      <c r="K826" s="31"/>
    </row>
    <row r="827" spans="10:11" ht="15.75" customHeight="1" x14ac:dyDescent="0.25">
      <c r="J827" s="31"/>
      <c r="K827" s="31"/>
    </row>
    <row r="828" spans="10:11" ht="15.75" customHeight="1" x14ac:dyDescent="0.25">
      <c r="J828" s="31"/>
      <c r="K828" s="31"/>
    </row>
    <row r="829" spans="10:11" ht="15.75" customHeight="1" x14ac:dyDescent="0.25">
      <c r="J829" s="31"/>
      <c r="K829" s="31"/>
    </row>
    <row r="830" spans="10:11" ht="15.75" customHeight="1" x14ac:dyDescent="0.25">
      <c r="J830" s="31"/>
      <c r="K830" s="31"/>
    </row>
    <row r="831" spans="10:11" ht="15.75" customHeight="1" x14ac:dyDescent="0.25">
      <c r="J831" s="31"/>
      <c r="K831" s="31"/>
    </row>
    <row r="832" spans="10:11" ht="15.75" customHeight="1" x14ac:dyDescent="0.25">
      <c r="J832" s="31"/>
      <c r="K832" s="31"/>
    </row>
    <row r="833" spans="10:11" ht="15.75" customHeight="1" x14ac:dyDescent="0.25">
      <c r="J833" s="31"/>
      <c r="K833" s="31"/>
    </row>
    <row r="834" spans="10:11" ht="15.75" customHeight="1" x14ac:dyDescent="0.25">
      <c r="J834" s="31"/>
      <c r="K834" s="31"/>
    </row>
    <row r="835" spans="10:11" ht="15.75" customHeight="1" x14ac:dyDescent="0.25">
      <c r="J835" s="31"/>
      <c r="K835" s="31"/>
    </row>
    <row r="836" spans="10:11" ht="15.75" customHeight="1" x14ac:dyDescent="0.25">
      <c r="J836" s="31"/>
      <c r="K836" s="31"/>
    </row>
    <row r="837" spans="10:11" ht="15.75" customHeight="1" x14ac:dyDescent="0.25">
      <c r="J837" s="31"/>
      <c r="K837" s="31"/>
    </row>
    <row r="838" spans="10:11" ht="15.75" customHeight="1" x14ac:dyDescent="0.25">
      <c r="J838" s="31"/>
      <c r="K838" s="31"/>
    </row>
    <row r="839" spans="10:11" ht="15.75" customHeight="1" x14ac:dyDescent="0.25">
      <c r="J839" s="31"/>
      <c r="K839" s="31"/>
    </row>
    <row r="840" spans="10:11" ht="15.75" customHeight="1" x14ac:dyDescent="0.25">
      <c r="J840" s="31"/>
      <c r="K840" s="31"/>
    </row>
    <row r="841" spans="10:11" ht="15.75" customHeight="1" x14ac:dyDescent="0.25">
      <c r="J841" s="31"/>
      <c r="K841" s="31"/>
    </row>
    <row r="842" spans="10:11" ht="15.75" customHeight="1" x14ac:dyDescent="0.25">
      <c r="J842" s="31"/>
      <c r="K842" s="31"/>
    </row>
    <row r="843" spans="10:11" ht="15.75" customHeight="1" x14ac:dyDescent="0.25">
      <c r="J843" s="31"/>
      <c r="K843" s="31"/>
    </row>
    <row r="844" spans="10:11" ht="15.75" customHeight="1" x14ac:dyDescent="0.25">
      <c r="J844" s="31"/>
      <c r="K844" s="31"/>
    </row>
    <row r="845" spans="10:11" ht="15.75" customHeight="1" x14ac:dyDescent="0.25">
      <c r="J845" s="31"/>
      <c r="K845" s="31"/>
    </row>
    <row r="846" spans="10:11" ht="15.75" customHeight="1" x14ac:dyDescent="0.25">
      <c r="J846" s="31"/>
      <c r="K846" s="31"/>
    </row>
    <row r="847" spans="10:11" ht="15.75" customHeight="1" x14ac:dyDescent="0.25">
      <c r="J847" s="31"/>
      <c r="K847" s="31"/>
    </row>
    <row r="848" spans="10:11" ht="15.75" customHeight="1" x14ac:dyDescent="0.25">
      <c r="J848" s="31"/>
      <c r="K848" s="31"/>
    </row>
    <row r="849" spans="10:11" ht="15.75" customHeight="1" x14ac:dyDescent="0.25">
      <c r="J849" s="31"/>
      <c r="K849" s="31"/>
    </row>
    <row r="850" spans="10:11" ht="15.75" customHeight="1" x14ac:dyDescent="0.25">
      <c r="J850" s="31"/>
      <c r="K850" s="31"/>
    </row>
    <row r="851" spans="10:11" ht="15.75" customHeight="1" x14ac:dyDescent="0.25">
      <c r="J851" s="31"/>
      <c r="K851" s="31"/>
    </row>
    <row r="852" spans="10:11" ht="15.75" customHeight="1" x14ac:dyDescent="0.25">
      <c r="J852" s="31"/>
      <c r="K852" s="31"/>
    </row>
    <row r="853" spans="10:11" ht="15.75" customHeight="1" x14ac:dyDescent="0.25">
      <c r="J853" s="31"/>
      <c r="K853" s="31"/>
    </row>
    <row r="854" spans="10:11" ht="15.75" customHeight="1" x14ac:dyDescent="0.25">
      <c r="J854" s="31"/>
      <c r="K854" s="31"/>
    </row>
    <row r="855" spans="10:11" ht="15.75" customHeight="1" x14ac:dyDescent="0.25">
      <c r="J855" s="31"/>
      <c r="K855" s="31"/>
    </row>
    <row r="856" spans="10:11" ht="15.75" customHeight="1" x14ac:dyDescent="0.25">
      <c r="J856" s="31"/>
      <c r="K856" s="31"/>
    </row>
    <row r="857" spans="10:11" ht="15.75" customHeight="1" x14ac:dyDescent="0.25">
      <c r="J857" s="31"/>
      <c r="K857" s="31"/>
    </row>
    <row r="858" spans="10:11" ht="15.75" customHeight="1" x14ac:dyDescent="0.25">
      <c r="J858" s="31"/>
      <c r="K858" s="31"/>
    </row>
    <row r="859" spans="10:11" ht="15.75" customHeight="1" x14ac:dyDescent="0.25">
      <c r="J859" s="31"/>
      <c r="K859" s="31"/>
    </row>
    <row r="860" spans="10:11" ht="15.75" customHeight="1" x14ac:dyDescent="0.25">
      <c r="J860" s="31"/>
      <c r="K860" s="31"/>
    </row>
    <row r="861" spans="10:11" ht="15.75" customHeight="1" x14ac:dyDescent="0.25">
      <c r="J861" s="31"/>
      <c r="K861" s="31"/>
    </row>
    <row r="862" spans="10:11" ht="15.75" customHeight="1" x14ac:dyDescent="0.25">
      <c r="J862" s="31"/>
      <c r="K862" s="31"/>
    </row>
    <row r="863" spans="10:11" ht="15.75" customHeight="1" x14ac:dyDescent="0.25">
      <c r="J863" s="31"/>
      <c r="K863" s="31"/>
    </row>
    <row r="864" spans="10:11" ht="15.75" customHeight="1" x14ac:dyDescent="0.25">
      <c r="J864" s="31"/>
      <c r="K864" s="31"/>
    </row>
    <row r="865" spans="10:11" ht="15.75" customHeight="1" x14ac:dyDescent="0.25">
      <c r="J865" s="31"/>
      <c r="K865" s="31"/>
    </row>
    <row r="866" spans="10:11" ht="15.75" customHeight="1" x14ac:dyDescent="0.25">
      <c r="J866" s="31"/>
      <c r="K866" s="31"/>
    </row>
    <row r="867" spans="10:11" ht="15.75" customHeight="1" x14ac:dyDescent="0.25">
      <c r="J867" s="31"/>
      <c r="K867" s="31"/>
    </row>
    <row r="868" spans="10:11" ht="15.75" customHeight="1" x14ac:dyDescent="0.25">
      <c r="J868" s="31"/>
      <c r="K868" s="31"/>
    </row>
    <row r="869" spans="10:11" ht="15.75" customHeight="1" x14ac:dyDescent="0.25">
      <c r="J869" s="31"/>
      <c r="K869" s="31"/>
    </row>
    <row r="870" spans="10:11" ht="15.75" customHeight="1" x14ac:dyDescent="0.25">
      <c r="J870" s="31"/>
      <c r="K870" s="31"/>
    </row>
    <row r="871" spans="10:11" ht="15.75" customHeight="1" x14ac:dyDescent="0.25">
      <c r="J871" s="31"/>
      <c r="K871" s="31"/>
    </row>
    <row r="872" spans="10:11" ht="15.75" customHeight="1" x14ac:dyDescent="0.25">
      <c r="J872" s="31"/>
      <c r="K872" s="31"/>
    </row>
    <row r="873" spans="10:11" ht="15.75" customHeight="1" x14ac:dyDescent="0.25">
      <c r="J873" s="31"/>
      <c r="K873" s="31"/>
    </row>
    <row r="874" spans="10:11" ht="15.75" customHeight="1" x14ac:dyDescent="0.25">
      <c r="J874" s="31"/>
      <c r="K874" s="31"/>
    </row>
    <row r="875" spans="10:11" ht="15.75" customHeight="1" x14ac:dyDescent="0.25">
      <c r="J875" s="31"/>
      <c r="K875" s="31"/>
    </row>
    <row r="876" spans="10:11" ht="15.75" customHeight="1" x14ac:dyDescent="0.25">
      <c r="J876" s="31"/>
      <c r="K876" s="31"/>
    </row>
    <row r="877" spans="10:11" ht="15.75" customHeight="1" x14ac:dyDescent="0.25">
      <c r="J877" s="31"/>
      <c r="K877" s="31"/>
    </row>
    <row r="878" spans="10:11" ht="15.75" customHeight="1" x14ac:dyDescent="0.25">
      <c r="J878" s="31"/>
      <c r="K878" s="31"/>
    </row>
    <row r="879" spans="10:11" ht="15.75" customHeight="1" x14ac:dyDescent="0.25">
      <c r="J879" s="31"/>
      <c r="K879" s="31"/>
    </row>
    <row r="880" spans="10:11" ht="15.75" customHeight="1" x14ac:dyDescent="0.25">
      <c r="J880" s="31"/>
      <c r="K880" s="31"/>
    </row>
    <row r="881" spans="10:11" ht="15.75" customHeight="1" x14ac:dyDescent="0.25">
      <c r="J881" s="31"/>
      <c r="K881" s="31"/>
    </row>
    <row r="882" spans="10:11" ht="15.75" customHeight="1" x14ac:dyDescent="0.25">
      <c r="J882" s="31"/>
      <c r="K882" s="31"/>
    </row>
    <row r="883" spans="10:11" ht="15.75" customHeight="1" x14ac:dyDescent="0.25">
      <c r="J883" s="31"/>
      <c r="K883" s="31"/>
    </row>
    <row r="884" spans="10:11" ht="15.75" customHeight="1" x14ac:dyDescent="0.25">
      <c r="J884" s="31"/>
      <c r="K884" s="31"/>
    </row>
    <row r="885" spans="10:11" ht="15.75" customHeight="1" x14ac:dyDescent="0.25">
      <c r="J885" s="31"/>
      <c r="K885" s="31"/>
    </row>
    <row r="886" spans="10:11" ht="15.75" customHeight="1" x14ac:dyDescent="0.25">
      <c r="J886" s="31"/>
      <c r="K886" s="31"/>
    </row>
    <row r="887" spans="10:11" ht="15.75" customHeight="1" x14ac:dyDescent="0.25">
      <c r="J887" s="31"/>
      <c r="K887" s="31"/>
    </row>
    <row r="888" spans="10:11" ht="15.75" customHeight="1" x14ac:dyDescent="0.25">
      <c r="J888" s="31"/>
      <c r="K888" s="31"/>
    </row>
    <row r="889" spans="10:11" ht="15.75" customHeight="1" x14ac:dyDescent="0.25">
      <c r="J889" s="31"/>
      <c r="K889" s="31"/>
    </row>
    <row r="890" spans="10:11" ht="15.75" customHeight="1" x14ac:dyDescent="0.25">
      <c r="J890" s="31"/>
      <c r="K890" s="31"/>
    </row>
    <row r="891" spans="10:11" ht="15.75" customHeight="1" x14ac:dyDescent="0.25">
      <c r="J891" s="31"/>
      <c r="K891" s="31"/>
    </row>
    <row r="892" spans="10:11" ht="15.75" customHeight="1" x14ac:dyDescent="0.25">
      <c r="J892" s="31"/>
      <c r="K892" s="31"/>
    </row>
    <row r="893" spans="10:11" ht="15.75" customHeight="1" x14ac:dyDescent="0.25">
      <c r="J893" s="31"/>
      <c r="K893" s="31"/>
    </row>
    <row r="894" spans="10:11" ht="15.75" customHeight="1" x14ac:dyDescent="0.25">
      <c r="J894" s="31"/>
      <c r="K894" s="31"/>
    </row>
    <row r="895" spans="10:11" ht="15.75" customHeight="1" x14ac:dyDescent="0.25">
      <c r="J895" s="31"/>
      <c r="K895" s="31"/>
    </row>
    <row r="896" spans="10:11" ht="15.75" customHeight="1" x14ac:dyDescent="0.25">
      <c r="J896" s="31"/>
      <c r="K896" s="31"/>
    </row>
    <row r="897" spans="10:11" ht="15.75" customHeight="1" x14ac:dyDescent="0.25">
      <c r="J897" s="31"/>
      <c r="K897" s="31"/>
    </row>
    <row r="898" spans="10:11" ht="15.75" customHeight="1" x14ac:dyDescent="0.25">
      <c r="J898" s="31"/>
      <c r="K898" s="31"/>
    </row>
    <row r="899" spans="10:11" ht="15.75" customHeight="1" x14ac:dyDescent="0.25">
      <c r="J899" s="31"/>
      <c r="K899" s="31"/>
    </row>
    <row r="900" spans="10:11" ht="15.75" customHeight="1" x14ac:dyDescent="0.25">
      <c r="J900" s="31"/>
      <c r="K900" s="31"/>
    </row>
    <row r="901" spans="10:11" ht="15.75" customHeight="1" x14ac:dyDescent="0.25">
      <c r="J901" s="31"/>
      <c r="K901" s="31"/>
    </row>
    <row r="902" spans="10:11" ht="15.75" customHeight="1" x14ac:dyDescent="0.25">
      <c r="J902" s="31"/>
      <c r="K902" s="31"/>
    </row>
    <row r="903" spans="10:11" ht="15.75" customHeight="1" x14ac:dyDescent="0.25">
      <c r="J903" s="31"/>
      <c r="K903" s="31"/>
    </row>
    <row r="904" spans="10:11" ht="15.75" customHeight="1" x14ac:dyDescent="0.25">
      <c r="J904" s="31"/>
      <c r="K904" s="31"/>
    </row>
    <row r="905" spans="10:11" ht="15.75" customHeight="1" x14ac:dyDescent="0.25">
      <c r="J905" s="31"/>
      <c r="K905" s="31"/>
    </row>
    <row r="906" spans="10:11" ht="15.75" customHeight="1" x14ac:dyDescent="0.25">
      <c r="J906" s="31"/>
      <c r="K906" s="31"/>
    </row>
    <row r="907" spans="10:11" ht="15.75" customHeight="1" x14ac:dyDescent="0.25">
      <c r="J907" s="31"/>
      <c r="K907" s="31"/>
    </row>
    <row r="908" spans="10:11" ht="15.75" customHeight="1" x14ac:dyDescent="0.25">
      <c r="J908" s="31"/>
      <c r="K908" s="31"/>
    </row>
    <row r="909" spans="10:11" ht="15.75" customHeight="1" x14ac:dyDescent="0.25">
      <c r="J909" s="31"/>
      <c r="K909" s="31"/>
    </row>
    <row r="910" spans="10:11" ht="15.75" customHeight="1" x14ac:dyDescent="0.25">
      <c r="J910" s="31"/>
      <c r="K910" s="31"/>
    </row>
    <row r="911" spans="10:11" ht="15.75" customHeight="1" x14ac:dyDescent="0.25">
      <c r="J911" s="31"/>
      <c r="K911" s="31"/>
    </row>
    <row r="912" spans="10:11" ht="15.75" customHeight="1" x14ac:dyDescent="0.25">
      <c r="J912" s="31"/>
      <c r="K912" s="31"/>
    </row>
    <row r="913" spans="10:11" ht="15.75" customHeight="1" x14ac:dyDescent="0.25">
      <c r="J913" s="31"/>
      <c r="K913" s="31"/>
    </row>
    <row r="914" spans="10:11" ht="15.75" customHeight="1" x14ac:dyDescent="0.25">
      <c r="J914" s="31"/>
      <c r="K914" s="31"/>
    </row>
    <row r="915" spans="10:11" ht="15.75" customHeight="1" x14ac:dyDescent="0.25">
      <c r="J915" s="31"/>
      <c r="K915" s="31"/>
    </row>
    <row r="916" spans="10:11" ht="15.75" customHeight="1" x14ac:dyDescent="0.25">
      <c r="J916" s="31"/>
      <c r="K916" s="31"/>
    </row>
    <row r="917" spans="10:11" ht="15.75" customHeight="1" x14ac:dyDescent="0.25">
      <c r="J917" s="31"/>
      <c r="K917" s="31"/>
    </row>
    <row r="918" spans="10:11" ht="15.75" customHeight="1" x14ac:dyDescent="0.25">
      <c r="J918" s="31"/>
      <c r="K918" s="31"/>
    </row>
    <row r="919" spans="10:11" ht="15.75" customHeight="1" x14ac:dyDescent="0.25">
      <c r="J919" s="31"/>
      <c r="K919" s="31"/>
    </row>
    <row r="920" spans="10:11" ht="15.75" customHeight="1" x14ac:dyDescent="0.25">
      <c r="J920" s="31"/>
      <c r="K920" s="31"/>
    </row>
    <row r="921" spans="10:11" ht="15.75" customHeight="1" x14ac:dyDescent="0.25">
      <c r="J921" s="31"/>
      <c r="K921" s="31"/>
    </row>
    <row r="922" spans="10:11" ht="15.75" customHeight="1" x14ac:dyDescent="0.25">
      <c r="J922" s="31"/>
      <c r="K922" s="31"/>
    </row>
    <row r="923" spans="10:11" ht="15.75" customHeight="1" x14ac:dyDescent="0.25">
      <c r="J923" s="31"/>
      <c r="K923" s="31"/>
    </row>
    <row r="924" spans="10:11" ht="15.75" customHeight="1" x14ac:dyDescent="0.25">
      <c r="J924" s="31"/>
      <c r="K924" s="31"/>
    </row>
    <row r="925" spans="10:11" ht="15.75" customHeight="1" x14ac:dyDescent="0.25">
      <c r="J925" s="31"/>
      <c r="K925" s="31"/>
    </row>
    <row r="926" spans="10:11" ht="15.75" customHeight="1" x14ac:dyDescent="0.25">
      <c r="J926" s="31"/>
      <c r="K926" s="31"/>
    </row>
    <row r="927" spans="10:11" ht="15.75" customHeight="1" x14ac:dyDescent="0.25">
      <c r="J927" s="31"/>
      <c r="K927" s="31"/>
    </row>
    <row r="928" spans="10:11" ht="15.75" customHeight="1" x14ac:dyDescent="0.25">
      <c r="J928" s="31"/>
      <c r="K928" s="31"/>
    </row>
    <row r="929" spans="10:11" ht="15.75" customHeight="1" x14ac:dyDescent="0.25">
      <c r="J929" s="31"/>
      <c r="K929" s="31"/>
    </row>
    <row r="930" spans="10:11" ht="15.75" customHeight="1" x14ac:dyDescent="0.25">
      <c r="J930" s="31"/>
      <c r="K930" s="31"/>
    </row>
    <row r="931" spans="10:11" ht="15.75" customHeight="1" x14ac:dyDescent="0.25">
      <c r="J931" s="31"/>
      <c r="K931" s="31"/>
    </row>
    <row r="932" spans="10:11" ht="15.75" customHeight="1" x14ac:dyDescent="0.25">
      <c r="J932" s="31"/>
      <c r="K932" s="31"/>
    </row>
    <row r="933" spans="10:11" ht="15.75" customHeight="1" x14ac:dyDescent="0.25">
      <c r="J933" s="31"/>
      <c r="K933" s="31"/>
    </row>
    <row r="934" spans="10:11" ht="15.75" customHeight="1" x14ac:dyDescent="0.25">
      <c r="J934" s="31"/>
      <c r="K934" s="31"/>
    </row>
    <row r="935" spans="10:11" ht="15.75" customHeight="1" x14ac:dyDescent="0.25">
      <c r="J935" s="31"/>
      <c r="K935" s="31"/>
    </row>
    <row r="936" spans="10:11" ht="15.75" customHeight="1" x14ac:dyDescent="0.25">
      <c r="J936" s="31"/>
      <c r="K936" s="31"/>
    </row>
    <row r="937" spans="10:11" ht="15.75" customHeight="1" x14ac:dyDescent="0.25">
      <c r="J937" s="31"/>
      <c r="K937" s="31"/>
    </row>
    <row r="938" spans="10:11" ht="15.75" customHeight="1" x14ac:dyDescent="0.25">
      <c r="J938" s="31"/>
      <c r="K938" s="31"/>
    </row>
    <row r="939" spans="10:11" ht="15.75" customHeight="1" x14ac:dyDescent="0.25">
      <c r="J939" s="31"/>
      <c r="K939" s="31"/>
    </row>
    <row r="940" spans="10:11" ht="15.75" customHeight="1" x14ac:dyDescent="0.25">
      <c r="J940" s="31"/>
      <c r="K940" s="31"/>
    </row>
    <row r="941" spans="10:11" ht="15.75" customHeight="1" x14ac:dyDescent="0.25">
      <c r="J941" s="31"/>
      <c r="K941" s="31"/>
    </row>
    <row r="942" spans="10:11" ht="15.75" customHeight="1" x14ac:dyDescent="0.25">
      <c r="J942" s="31"/>
      <c r="K942" s="31"/>
    </row>
    <row r="943" spans="10:11" ht="15.75" customHeight="1" x14ac:dyDescent="0.25">
      <c r="J943" s="31"/>
      <c r="K943" s="31"/>
    </row>
    <row r="944" spans="10:11" ht="15.75" customHeight="1" x14ac:dyDescent="0.25">
      <c r="J944" s="31"/>
      <c r="K944" s="31"/>
    </row>
    <row r="945" spans="10:11" ht="15.75" customHeight="1" x14ac:dyDescent="0.25">
      <c r="J945" s="31"/>
      <c r="K945" s="31"/>
    </row>
    <row r="946" spans="10:11" ht="15.75" customHeight="1" x14ac:dyDescent="0.25">
      <c r="J946" s="31"/>
      <c r="K946" s="31"/>
    </row>
    <row r="947" spans="10:11" ht="15.75" customHeight="1" x14ac:dyDescent="0.25">
      <c r="J947" s="31"/>
      <c r="K947" s="31"/>
    </row>
    <row r="948" spans="10:11" ht="15.75" customHeight="1" x14ac:dyDescent="0.25">
      <c r="J948" s="31"/>
      <c r="K948" s="31"/>
    </row>
    <row r="949" spans="10:11" ht="15.75" customHeight="1" x14ac:dyDescent="0.25">
      <c r="J949" s="31"/>
      <c r="K949" s="31"/>
    </row>
    <row r="950" spans="10:11" ht="15.75" customHeight="1" x14ac:dyDescent="0.25">
      <c r="J950" s="31"/>
      <c r="K950" s="31"/>
    </row>
    <row r="951" spans="10:11" ht="15.75" customHeight="1" x14ac:dyDescent="0.25">
      <c r="J951" s="31"/>
      <c r="K951" s="31"/>
    </row>
    <row r="952" spans="10:11" ht="15.75" customHeight="1" x14ac:dyDescent="0.25">
      <c r="J952" s="31"/>
      <c r="K952" s="31"/>
    </row>
    <row r="953" spans="10:11" ht="15.75" customHeight="1" x14ac:dyDescent="0.25">
      <c r="J953" s="31"/>
      <c r="K953" s="31"/>
    </row>
    <row r="954" spans="10:11" ht="15.75" customHeight="1" x14ac:dyDescent="0.25">
      <c r="J954" s="31"/>
      <c r="K954" s="31"/>
    </row>
    <row r="955" spans="10:11" ht="15.75" customHeight="1" x14ac:dyDescent="0.25">
      <c r="J955" s="31"/>
      <c r="K955" s="31"/>
    </row>
    <row r="956" spans="10:11" ht="15.75" customHeight="1" x14ac:dyDescent="0.25">
      <c r="J956" s="31"/>
      <c r="K956" s="31"/>
    </row>
    <row r="957" spans="10:11" ht="15.75" customHeight="1" x14ac:dyDescent="0.25">
      <c r="J957" s="31"/>
      <c r="K957" s="31"/>
    </row>
    <row r="958" spans="10:11" ht="15.75" customHeight="1" x14ac:dyDescent="0.25">
      <c r="J958" s="31"/>
      <c r="K958" s="31"/>
    </row>
    <row r="959" spans="10:11" ht="15.75" customHeight="1" x14ac:dyDescent="0.25">
      <c r="J959" s="31"/>
      <c r="K959" s="31"/>
    </row>
    <row r="960" spans="10:11" ht="15.75" customHeight="1" x14ac:dyDescent="0.25">
      <c r="J960" s="31"/>
      <c r="K960" s="31"/>
    </row>
    <row r="961" spans="10:11" ht="15.75" customHeight="1" x14ac:dyDescent="0.25">
      <c r="J961" s="31"/>
      <c r="K961" s="31"/>
    </row>
    <row r="962" spans="10:11" ht="15.75" customHeight="1" x14ac:dyDescent="0.25">
      <c r="J962" s="31"/>
      <c r="K962" s="31"/>
    </row>
    <row r="963" spans="10:11" ht="15.75" customHeight="1" x14ac:dyDescent="0.25">
      <c r="J963" s="31"/>
      <c r="K963" s="31"/>
    </row>
    <row r="964" spans="10:11" ht="15.75" customHeight="1" x14ac:dyDescent="0.25">
      <c r="J964" s="31"/>
      <c r="K964" s="31"/>
    </row>
    <row r="965" spans="10:11" ht="15.75" customHeight="1" x14ac:dyDescent="0.25">
      <c r="J965" s="31"/>
      <c r="K965" s="31"/>
    </row>
    <row r="966" spans="10:11" ht="15.75" customHeight="1" x14ac:dyDescent="0.25">
      <c r="J966" s="31"/>
      <c r="K966" s="31"/>
    </row>
    <row r="967" spans="10:11" ht="15.75" customHeight="1" x14ac:dyDescent="0.25">
      <c r="J967" s="31"/>
      <c r="K967" s="31"/>
    </row>
    <row r="968" spans="10:11" ht="15.75" customHeight="1" x14ac:dyDescent="0.25">
      <c r="J968" s="31"/>
      <c r="K968" s="31"/>
    </row>
    <row r="969" spans="10:11" ht="15.75" customHeight="1" x14ac:dyDescent="0.25">
      <c r="J969" s="31"/>
      <c r="K969" s="31"/>
    </row>
    <row r="970" spans="10:11" ht="15.75" customHeight="1" x14ac:dyDescent="0.25">
      <c r="J970" s="31"/>
      <c r="K970" s="31"/>
    </row>
    <row r="971" spans="10:11" ht="15.75" customHeight="1" x14ac:dyDescent="0.25">
      <c r="J971" s="31"/>
      <c r="K971" s="31"/>
    </row>
    <row r="972" spans="10:11" ht="15.75" customHeight="1" x14ac:dyDescent="0.25">
      <c r="J972" s="31"/>
      <c r="K972" s="31"/>
    </row>
    <row r="973" spans="10:11" ht="15.75" customHeight="1" x14ac:dyDescent="0.25">
      <c r="J973" s="31"/>
      <c r="K973" s="31"/>
    </row>
    <row r="974" spans="10:11" ht="15.75" customHeight="1" x14ac:dyDescent="0.25">
      <c r="J974" s="31"/>
      <c r="K974" s="31"/>
    </row>
    <row r="975" spans="10:11" ht="15.75" customHeight="1" x14ac:dyDescent="0.25">
      <c r="J975" s="31"/>
      <c r="K975" s="31"/>
    </row>
    <row r="976" spans="10:11" ht="15.75" customHeight="1" x14ac:dyDescent="0.25">
      <c r="J976" s="31"/>
      <c r="K976" s="31"/>
    </row>
    <row r="977" spans="10:11" ht="15.75" customHeight="1" x14ac:dyDescent="0.25">
      <c r="J977" s="31"/>
      <c r="K977" s="31"/>
    </row>
    <row r="978" spans="10:11" ht="15.75" customHeight="1" x14ac:dyDescent="0.25">
      <c r="J978" s="31"/>
      <c r="K978" s="31"/>
    </row>
    <row r="979" spans="10:11" ht="15.75" customHeight="1" x14ac:dyDescent="0.25">
      <c r="J979" s="31"/>
      <c r="K979" s="31"/>
    </row>
    <row r="980" spans="10:11" ht="15.75" customHeight="1" x14ac:dyDescent="0.25">
      <c r="J980" s="31"/>
      <c r="K980" s="31"/>
    </row>
    <row r="981" spans="10:11" ht="15.75" customHeight="1" x14ac:dyDescent="0.25">
      <c r="J981" s="31"/>
      <c r="K981" s="31"/>
    </row>
    <row r="982" spans="10:11" ht="15.75" customHeight="1" x14ac:dyDescent="0.25">
      <c r="J982" s="31"/>
      <c r="K982" s="31"/>
    </row>
    <row r="983" spans="10:11" ht="15.75" customHeight="1" x14ac:dyDescent="0.25">
      <c r="J983" s="31"/>
      <c r="K983" s="31"/>
    </row>
    <row r="984" spans="10:11" ht="15.75" customHeight="1" x14ac:dyDescent="0.25">
      <c r="J984" s="31"/>
      <c r="K984" s="31"/>
    </row>
    <row r="985" spans="10:11" ht="15.75" customHeight="1" x14ac:dyDescent="0.25">
      <c r="J985" s="31"/>
      <c r="K985" s="31"/>
    </row>
    <row r="986" spans="10:11" ht="15.75" customHeight="1" x14ac:dyDescent="0.25">
      <c r="J986" s="31"/>
      <c r="K986" s="31"/>
    </row>
    <row r="987" spans="10:11" ht="15.75" customHeight="1" x14ac:dyDescent="0.25">
      <c r="J987" s="31"/>
      <c r="K987" s="31"/>
    </row>
    <row r="988" spans="10:11" ht="15.75" customHeight="1" x14ac:dyDescent="0.25">
      <c r="J988" s="31"/>
      <c r="K988" s="31"/>
    </row>
    <row r="989" spans="10:11" ht="15.75" customHeight="1" x14ac:dyDescent="0.25">
      <c r="J989" s="31"/>
      <c r="K989" s="31"/>
    </row>
    <row r="990" spans="10:11" ht="15.75" customHeight="1" x14ac:dyDescent="0.25">
      <c r="J990" s="31"/>
      <c r="K990" s="31"/>
    </row>
    <row r="991" spans="10:11" ht="15.75" customHeight="1" x14ac:dyDescent="0.25">
      <c r="J991" s="31"/>
      <c r="K991" s="31"/>
    </row>
    <row r="992" spans="10:11" ht="15.75" customHeight="1" x14ac:dyDescent="0.25">
      <c r="J992" s="31"/>
      <c r="K992" s="31"/>
    </row>
    <row r="993" spans="10:11" ht="15.75" customHeight="1" x14ac:dyDescent="0.25">
      <c r="J993" s="31"/>
      <c r="K993" s="31"/>
    </row>
    <row r="994" spans="10:11" ht="15.75" customHeight="1" x14ac:dyDescent="0.25">
      <c r="J994" s="31"/>
      <c r="K994" s="31"/>
    </row>
    <row r="995" spans="10:11" ht="15.75" customHeight="1" x14ac:dyDescent="0.25">
      <c r="J995" s="31"/>
      <c r="K995" s="31"/>
    </row>
    <row r="996" spans="10:11" ht="15.75" customHeight="1" x14ac:dyDescent="0.25">
      <c r="J996" s="31"/>
      <c r="K996" s="31"/>
    </row>
    <row r="997" spans="10:11" ht="15.75" customHeight="1" x14ac:dyDescent="0.25">
      <c r="J997" s="31"/>
      <c r="K997" s="31"/>
    </row>
    <row r="998" spans="10:11" ht="15.75" customHeight="1" x14ac:dyDescent="0.25">
      <c r="J998" s="31"/>
      <c r="K998" s="31"/>
    </row>
    <row r="999" spans="10:11" ht="15.75" customHeight="1" x14ac:dyDescent="0.25">
      <c r="J999" s="31"/>
      <c r="K999" s="31"/>
    </row>
    <row r="1000" spans="10:11" ht="15.75" customHeight="1" x14ac:dyDescent="0.25">
      <c r="J1000" s="31"/>
      <c r="K1000" s="31"/>
    </row>
    <row r="1001" spans="10:11" ht="15.75" customHeight="1" x14ac:dyDescent="0.25">
      <c r="J1001" s="31"/>
      <c r="K1001" s="31"/>
    </row>
  </sheetData>
  <protectedRanges>
    <protectedRange algorithmName="SHA-512" hashValue="R8frfBQ/MhInQYm+jLEgMwgPwCkrGPIUaxyIFLRSCn/+fIsUU6bmJDax/r7gTh2PEAEvgODYwg0rRRjqSM/oww==" saltValue="tbZzHO5lCNHCDH5y3XGZag==" spinCount="100000" sqref="I58" name="Range1"/>
  </protectedRanges>
  <mergeCells count="7">
    <mergeCell ref="B52:F52"/>
    <mergeCell ref="B53:F53"/>
    <mergeCell ref="B2:K2"/>
    <mergeCell ref="B4:K4"/>
    <mergeCell ref="B6:K6"/>
    <mergeCell ref="B8:F8"/>
    <mergeCell ref="B9:F9"/>
  </mergeCells>
  <pageMargins left="0.7" right="0.7" top="0.75" bottom="0.75" header="0" footer="0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10"/>
  <sheetViews>
    <sheetView topLeftCell="A46" workbookViewId="0">
      <selection activeCell="B59" sqref="B59"/>
    </sheetView>
  </sheetViews>
  <sheetFormatPr defaultColWidth="14.42578125" defaultRowHeight="15" customHeight="1" x14ac:dyDescent="0.25"/>
  <cols>
    <col min="1" max="1" width="8.7109375" customWidth="1"/>
    <col min="2" max="2" width="61.28515625" customWidth="1"/>
    <col min="3" max="3" width="21.5703125" customWidth="1"/>
    <col min="4" max="4" width="20.28515625" customWidth="1"/>
    <col min="5" max="5" width="21.5703125" customWidth="1"/>
    <col min="6" max="7" width="15.7109375" customWidth="1"/>
    <col min="8" max="26" width="8.7109375" customWidth="1"/>
  </cols>
  <sheetData>
    <row r="1" spans="2:7" ht="18" x14ac:dyDescent="0.25">
      <c r="B1" s="29"/>
      <c r="C1" s="29"/>
      <c r="D1" s="29"/>
      <c r="E1" s="32"/>
      <c r="F1" s="60"/>
      <c r="G1" s="60"/>
    </row>
    <row r="2" spans="2:7" ht="15.75" customHeight="1" x14ac:dyDescent="0.25">
      <c r="B2" s="140" t="s">
        <v>130</v>
      </c>
      <c r="C2" s="136"/>
      <c r="D2" s="136"/>
      <c r="E2" s="136"/>
      <c r="F2" s="136"/>
      <c r="G2" s="136"/>
    </row>
    <row r="3" spans="2:7" ht="18" x14ac:dyDescent="0.25">
      <c r="B3" s="29"/>
      <c r="C3" s="29"/>
      <c r="D3" s="29"/>
      <c r="E3" s="32"/>
      <c r="F3" s="60"/>
      <c r="G3" s="60"/>
    </row>
    <row r="4" spans="2:7" ht="38.25" x14ac:dyDescent="0.25">
      <c r="B4" s="34" t="s">
        <v>4</v>
      </c>
      <c r="C4" s="34" t="s">
        <v>5</v>
      </c>
      <c r="D4" s="34" t="s">
        <v>131</v>
      </c>
      <c r="E4" s="34" t="s">
        <v>7</v>
      </c>
      <c r="F4" s="61" t="s">
        <v>8</v>
      </c>
      <c r="G4" s="61" t="s">
        <v>9</v>
      </c>
    </row>
    <row r="5" spans="2:7" x14ac:dyDescent="0.25">
      <c r="B5" s="34">
        <v>1</v>
      </c>
      <c r="C5" s="34">
        <v>5</v>
      </c>
      <c r="D5" s="34">
        <v>3</v>
      </c>
      <c r="E5" s="34">
        <v>5</v>
      </c>
      <c r="F5" s="61" t="s">
        <v>10</v>
      </c>
      <c r="G5" s="61" t="s">
        <v>23</v>
      </c>
    </row>
    <row r="6" spans="2:7" x14ac:dyDescent="0.25">
      <c r="B6" s="36" t="s">
        <v>132</v>
      </c>
      <c r="C6" s="62">
        <v>1160802.94</v>
      </c>
      <c r="D6" s="63">
        <f>D7+D10+D17+D24+D36</f>
        <v>2684805</v>
      </c>
      <c r="E6" s="62">
        <f>E7+E10+E17+E24+E36</f>
        <v>1311853.2699999998</v>
      </c>
      <c r="F6" s="64">
        <f>E6/C6*100</f>
        <v>113.01257300399324</v>
      </c>
      <c r="G6" s="64">
        <f>E6/D6*100</f>
        <v>48.862143433135728</v>
      </c>
    </row>
    <row r="7" spans="2:7" x14ac:dyDescent="0.25">
      <c r="B7" s="36" t="s">
        <v>133</v>
      </c>
      <c r="C7" s="22">
        <v>0</v>
      </c>
      <c r="D7" s="63">
        <f>D8</f>
        <v>30090</v>
      </c>
      <c r="E7" s="22">
        <f>E8</f>
        <v>16308.07</v>
      </c>
      <c r="F7" s="64">
        <v>0</v>
      </c>
      <c r="G7" s="64">
        <v>0</v>
      </c>
    </row>
    <row r="8" spans="2:7" x14ac:dyDescent="0.25">
      <c r="B8" s="65" t="s">
        <v>134</v>
      </c>
      <c r="C8" s="22">
        <v>0</v>
      </c>
      <c r="D8" s="63">
        <v>30090</v>
      </c>
      <c r="E8" s="22">
        <f>E9</f>
        <v>16308.07</v>
      </c>
      <c r="F8" s="64">
        <v>0</v>
      </c>
      <c r="G8" s="64">
        <v>0</v>
      </c>
    </row>
    <row r="9" spans="2:7" s="109" customFormat="1" ht="25.5" x14ac:dyDescent="0.25">
      <c r="B9" s="69" t="s">
        <v>148</v>
      </c>
      <c r="C9" s="22">
        <v>0</v>
      </c>
      <c r="D9" s="63">
        <v>0</v>
      </c>
      <c r="E9" s="45">
        <f>14629.44+1678.63</f>
        <v>16308.07</v>
      </c>
      <c r="F9" s="64"/>
      <c r="G9" s="64"/>
    </row>
    <row r="10" spans="2:7" x14ac:dyDescent="0.25">
      <c r="B10" s="36" t="s">
        <v>135</v>
      </c>
      <c r="C10" s="63">
        <f t="shared" ref="C10:D10" si="0">C11+C15</f>
        <v>2602.96</v>
      </c>
      <c r="D10" s="63">
        <f t="shared" si="0"/>
        <v>25500</v>
      </c>
      <c r="E10" s="63">
        <f>E11+E15</f>
        <v>1431.18</v>
      </c>
      <c r="F10" s="64">
        <f t="shared" ref="F10:F12" si="1">E10/C10*100</f>
        <v>54.982788825029971</v>
      </c>
      <c r="G10" s="64">
        <f t="shared" ref="G10:G12" si="2">E10/D10*100</f>
        <v>5.6124705882352943</v>
      </c>
    </row>
    <row r="11" spans="2:7" x14ac:dyDescent="0.25">
      <c r="B11" s="53" t="s">
        <v>136</v>
      </c>
      <c r="C11" s="62">
        <v>2602.96</v>
      </c>
      <c r="D11" s="63">
        <f>SUM(D12:D14)</f>
        <v>25500</v>
      </c>
      <c r="E11" s="62">
        <f>SUM(E12:E14)</f>
        <v>1431.18</v>
      </c>
      <c r="F11" s="64">
        <f t="shared" si="1"/>
        <v>54.982788825029971</v>
      </c>
      <c r="G11" s="64">
        <f t="shared" si="2"/>
        <v>5.6124705882352943</v>
      </c>
    </row>
    <row r="12" spans="2:7" x14ac:dyDescent="0.25">
      <c r="B12" s="41" t="s">
        <v>137</v>
      </c>
      <c r="C12" s="66">
        <v>0.05</v>
      </c>
      <c r="D12" s="67">
        <v>0</v>
      </c>
      <c r="E12" s="66">
        <v>0</v>
      </c>
      <c r="F12" s="64">
        <f t="shared" si="1"/>
        <v>0</v>
      </c>
      <c r="G12" s="64" t="e">
        <f t="shared" si="2"/>
        <v>#DIV/0!</v>
      </c>
    </row>
    <row r="13" spans="2:7" x14ac:dyDescent="0.25">
      <c r="B13" s="41" t="s">
        <v>138</v>
      </c>
      <c r="C13" s="66">
        <v>0</v>
      </c>
      <c r="D13" s="67">
        <v>0</v>
      </c>
      <c r="E13" s="66">
        <v>0</v>
      </c>
      <c r="F13" s="64">
        <v>0</v>
      </c>
      <c r="G13" s="64">
        <v>0</v>
      </c>
    </row>
    <row r="14" spans="2:7" x14ac:dyDescent="0.25">
      <c r="B14" s="41" t="s">
        <v>139</v>
      </c>
      <c r="C14" s="66">
        <v>1078.24</v>
      </c>
      <c r="D14" s="67">
        <v>25500</v>
      </c>
      <c r="E14" s="66">
        <v>1431.18</v>
      </c>
      <c r="F14" s="64">
        <f t="shared" ref="F14:F18" si="3">E14/C14*100</f>
        <v>132.73297225107584</v>
      </c>
      <c r="G14" s="64">
        <f>E14/D14*100</f>
        <v>5.6124705882352943</v>
      </c>
    </row>
    <row r="15" spans="2:7" ht="25.5" x14ac:dyDescent="0.25">
      <c r="B15" s="68" t="s">
        <v>140</v>
      </c>
      <c r="C15" s="62">
        <v>0</v>
      </c>
      <c r="D15" s="63">
        <f>D16</f>
        <v>0</v>
      </c>
      <c r="E15" s="62">
        <v>0</v>
      </c>
      <c r="F15" s="64" t="e">
        <f t="shared" si="3"/>
        <v>#DIV/0!</v>
      </c>
      <c r="G15" s="64">
        <v>0</v>
      </c>
    </row>
    <row r="16" spans="2:7" x14ac:dyDescent="0.25">
      <c r="B16" s="69" t="s">
        <v>141</v>
      </c>
      <c r="C16" s="66">
        <v>0</v>
      </c>
      <c r="D16" s="67">
        <v>0</v>
      </c>
      <c r="E16" s="66">
        <v>0</v>
      </c>
      <c r="F16" s="64" t="e">
        <f t="shared" si="3"/>
        <v>#DIV/0!</v>
      </c>
      <c r="G16" s="64">
        <v>0</v>
      </c>
    </row>
    <row r="17" spans="2:7" x14ac:dyDescent="0.25">
      <c r="B17" s="36" t="s">
        <v>142</v>
      </c>
      <c r="C17" s="62">
        <f>SUM(C18:C22)</f>
        <v>107714.88</v>
      </c>
      <c r="D17" s="63">
        <f>D18+D22</f>
        <v>133950</v>
      </c>
      <c r="E17" s="62">
        <f>E18+E22</f>
        <v>82960.489999999991</v>
      </c>
      <c r="F17" s="64">
        <f t="shared" si="3"/>
        <v>77.018597616225335</v>
      </c>
      <c r="G17" s="64">
        <f t="shared" ref="G17:G18" si="4">E17/D17*100</f>
        <v>61.933923105636424</v>
      </c>
    </row>
    <row r="18" spans="2:7" x14ac:dyDescent="0.25">
      <c r="B18" s="68" t="s">
        <v>143</v>
      </c>
      <c r="C18" s="62">
        <v>2058.1999999999998</v>
      </c>
      <c r="D18" s="63">
        <f>SUM(D19:D21)</f>
        <v>3000</v>
      </c>
      <c r="E18" s="62">
        <f>SUM(E19:E21)</f>
        <v>1067.04</v>
      </c>
      <c r="F18" s="64">
        <f t="shared" si="3"/>
        <v>51.843358274220193</v>
      </c>
      <c r="G18" s="64">
        <f t="shared" si="4"/>
        <v>35.567999999999998</v>
      </c>
    </row>
    <row r="19" spans="2:7" ht="17.25" customHeight="1" x14ac:dyDescent="0.25">
      <c r="B19" s="41" t="s">
        <v>144</v>
      </c>
      <c r="C19" s="66">
        <v>0</v>
      </c>
      <c r="D19" s="67">
        <v>0</v>
      </c>
      <c r="E19" s="66">
        <v>0</v>
      </c>
      <c r="F19" s="64">
        <v>0</v>
      </c>
      <c r="G19" s="64">
        <v>0</v>
      </c>
    </row>
    <row r="20" spans="2:7" ht="25.5" x14ac:dyDescent="0.25">
      <c r="B20" s="41" t="s">
        <v>145</v>
      </c>
      <c r="C20" s="66">
        <v>1970</v>
      </c>
      <c r="D20" s="67">
        <v>0</v>
      </c>
      <c r="E20" s="66">
        <v>0</v>
      </c>
      <c r="F20" s="64">
        <f t="shared" ref="F20:F24" si="5">E20/C20*100</f>
        <v>0</v>
      </c>
      <c r="G20" s="64">
        <v>0</v>
      </c>
    </row>
    <row r="21" spans="2:7" x14ac:dyDescent="0.25">
      <c r="B21" s="41" t="s">
        <v>146</v>
      </c>
      <c r="C21" s="66">
        <v>632.96</v>
      </c>
      <c r="D21" s="67">
        <v>3000</v>
      </c>
      <c r="E21" s="66">
        <v>1067.04</v>
      </c>
      <c r="F21" s="64">
        <f t="shared" si="5"/>
        <v>168.57937310414559</v>
      </c>
      <c r="G21" s="64">
        <f t="shared" ref="G21:G24" si="6">E21/D21*100</f>
        <v>35.567999999999998</v>
      </c>
    </row>
    <row r="22" spans="2:7" ht="15.75" customHeight="1" x14ac:dyDescent="0.25">
      <c r="B22" s="68" t="s">
        <v>147</v>
      </c>
      <c r="C22" s="62">
        <v>103053.72</v>
      </c>
      <c r="D22" s="63">
        <f>D23</f>
        <v>130950</v>
      </c>
      <c r="E22" s="62">
        <f>E23</f>
        <v>81893.45</v>
      </c>
      <c r="F22" s="64">
        <f t="shared" si="5"/>
        <v>79.466757725970496</v>
      </c>
      <c r="G22" s="64">
        <f t="shared" si="6"/>
        <v>62.537953417334855</v>
      </c>
    </row>
    <row r="23" spans="2:7" ht="26.25" customHeight="1" x14ac:dyDescent="0.25">
      <c r="B23" s="69" t="s">
        <v>148</v>
      </c>
      <c r="C23" s="66">
        <v>103053.72</v>
      </c>
      <c r="D23" s="67">
        <v>130950</v>
      </c>
      <c r="E23" s="66">
        <v>81893.45</v>
      </c>
      <c r="F23" s="64">
        <f t="shared" si="5"/>
        <v>79.466757725970496</v>
      </c>
      <c r="G23" s="64">
        <f t="shared" si="6"/>
        <v>62.537953417334855</v>
      </c>
    </row>
    <row r="24" spans="2:7" ht="15.75" customHeight="1" x14ac:dyDescent="0.25">
      <c r="B24" s="36" t="s">
        <v>149</v>
      </c>
      <c r="C24" s="62">
        <f>C27+C30</f>
        <v>1051182.97</v>
      </c>
      <c r="D24" s="63">
        <f>D27+D30+D34+D25</f>
        <v>2492265</v>
      </c>
      <c r="E24" s="62">
        <f>E25+E27+E30+E34</f>
        <v>1208001.6499999999</v>
      </c>
      <c r="F24" s="64">
        <f t="shared" si="5"/>
        <v>114.91830485039154</v>
      </c>
      <c r="G24" s="64">
        <f t="shared" si="6"/>
        <v>48.470032279873926</v>
      </c>
    </row>
    <row r="25" spans="2:7" ht="15.75" customHeight="1" x14ac:dyDescent="0.25">
      <c r="B25" s="36" t="s">
        <v>150</v>
      </c>
      <c r="C25" s="62">
        <v>0</v>
      </c>
      <c r="D25" s="63">
        <v>24564</v>
      </c>
      <c r="E25" s="62">
        <f>E26</f>
        <v>12248.13</v>
      </c>
      <c r="F25" s="64"/>
      <c r="G25" s="64"/>
    </row>
    <row r="26" spans="2:7" ht="24" customHeight="1" x14ac:dyDescent="0.25">
      <c r="B26" s="69" t="s">
        <v>148</v>
      </c>
      <c r="C26" s="66">
        <v>0</v>
      </c>
      <c r="D26" s="67">
        <v>24564</v>
      </c>
      <c r="E26" s="66">
        <v>12248.13</v>
      </c>
      <c r="F26" s="64"/>
      <c r="G26" s="64"/>
    </row>
    <row r="27" spans="2:7" ht="15.75" customHeight="1" x14ac:dyDescent="0.25">
      <c r="B27" s="68" t="s">
        <v>151</v>
      </c>
      <c r="C27" s="62">
        <v>1022009.5</v>
      </c>
      <c r="D27" s="63">
        <f>D28+D29</f>
        <v>2357701</v>
      </c>
      <c r="E27" s="62">
        <f>E28+E29</f>
        <v>1119533.52</v>
      </c>
      <c r="F27" s="64">
        <f>E27/C27*100</f>
        <v>109.54237900919708</v>
      </c>
      <c r="G27" s="64">
        <f t="shared" ref="G27:G28" si="7">E27/D27*100</f>
        <v>47.484117791017603</v>
      </c>
    </row>
    <row r="28" spans="2:7" ht="15.75" customHeight="1" x14ac:dyDescent="0.25">
      <c r="B28" s="69" t="s">
        <v>144</v>
      </c>
      <c r="C28" s="66">
        <v>1022009.5</v>
      </c>
      <c r="D28" s="67">
        <v>2357701</v>
      </c>
      <c r="E28" s="66">
        <v>0</v>
      </c>
      <c r="F28" s="64">
        <v>0</v>
      </c>
      <c r="G28" s="64">
        <f t="shared" si="7"/>
        <v>0</v>
      </c>
    </row>
    <row r="29" spans="2:7" ht="15.75" customHeight="1" x14ac:dyDescent="0.25">
      <c r="B29" s="69" t="s">
        <v>145</v>
      </c>
      <c r="C29" s="66">
        <v>0</v>
      </c>
      <c r="D29" s="67">
        <v>0</v>
      </c>
      <c r="E29" s="66">
        <v>1119533.52</v>
      </c>
      <c r="F29" s="64" t="e">
        <f t="shared" ref="F29:F37" si="8">E29/C29*100</f>
        <v>#DIV/0!</v>
      </c>
      <c r="G29" s="64">
        <v>0</v>
      </c>
    </row>
    <row r="30" spans="2:7" ht="15.75" customHeight="1" x14ac:dyDescent="0.25">
      <c r="B30" s="68" t="s">
        <v>152</v>
      </c>
      <c r="C30" s="62">
        <f>SUM(C31:C33)</f>
        <v>29173.469999999998</v>
      </c>
      <c r="D30" s="63">
        <f>D31+D32+D33</f>
        <v>110000</v>
      </c>
      <c r="E30" s="62">
        <f>SUM(E31:E33)</f>
        <v>76220</v>
      </c>
      <c r="F30" s="64">
        <f t="shared" si="8"/>
        <v>261.26477241137241</v>
      </c>
      <c r="G30" s="64">
        <f>E30/D30*100</f>
        <v>69.290909090909096</v>
      </c>
    </row>
    <row r="31" spans="2:7" ht="17.25" customHeight="1" x14ac:dyDescent="0.25">
      <c r="B31" s="69" t="s">
        <v>153</v>
      </c>
      <c r="C31" s="66">
        <v>0</v>
      </c>
      <c r="D31" s="67">
        <v>0</v>
      </c>
      <c r="E31" s="66">
        <v>0</v>
      </c>
      <c r="F31" s="64" t="e">
        <f t="shared" si="8"/>
        <v>#DIV/0!</v>
      </c>
      <c r="G31" s="64">
        <v>0</v>
      </c>
    </row>
    <row r="32" spans="2:7" ht="17.25" customHeight="1" x14ac:dyDescent="0.25">
      <c r="B32" s="69" t="s">
        <v>154</v>
      </c>
      <c r="C32" s="66">
        <v>25998.6</v>
      </c>
      <c r="D32" s="67">
        <v>110000</v>
      </c>
      <c r="E32" s="66">
        <v>76220</v>
      </c>
      <c r="F32" s="64">
        <f t="shared" si="8"/>
        <v>293.16963221096523</v>
      </c>
      <c r="G32" s="64">
        <f t="shared" ref="G32:G37" si="9">E32/D32*100</f>
        <v>69.290909090909096</v>
      </c>
    </row>
    <row r="33" spans="2:7" ht="17.25" customHeight="1" x14ac:dyDescent="0.25">
      <c r="B33" s="69" t="s">
        <v>155</v>
      </c>
      <c r="C33" s="66">
        <v>3174.87</v>
      </c>
      <c r="D33" s="67">
        <v>0</v>
      </c>
      <c r="E33" s="66">
        <v>0</v>
      </c>
      <c r="F33" s="64">
        <f t="shared" si="8"/>
        <v>0</v>
      </c>
      <c r="G33" s="64" t="e">
        <f t="shared" si="9"/>
        <v>#DIV/0!</v>
      </c>
    </row>
    <row r="34" spans="2:7" ht="22.5" customHeight="1" x14ac:dyDescent="0.25">
      <c r="B34" s="68" t="s">
        <v>156</v>
      </c>
      <c r="C34" s="22">
        <v>0</v>
      </c>
      <c r="D34" s="63">
        <f>D35</f>
        <v>0</v>
      </c>
      <c r="E34" s="22">
        <v>0</v>
      </c>
      <c r="F34" s="64" t="e">
        <f t="shared" si="8"/>
        <v>#DIV/0!</v>
      </c>
      <c r="G34" s="64" t="e">
        <f t="shared" si="9"/>
        <v>#DIV/0!</v>
      </c>
    </row>
    <row r="35" spans="2:7" ht="15.75" customHeight="1" x14ac:dyDescent="0.25">
      <c r="B35" s="69" t="s">
        <v>157</v>
      </c>
      <c r="C35" s="22">
        <v>0</v>
      </c>
      <c r="D35" s="63">
        <v>0</v>
      </c>
      <c r="E35" s="22">
        <v>0</v>
      </c>
      <c r="F35" s="64" t="e">
        <f t="shared" si="8"/>
        <v>#DIV/0!</v>
      </c>
      <c r="G35" s="64" t="e">
        <f t="shared" si="9"/>
        <v>#DIV/0!</v>
      </c>
    </row>
    <row r="36" spans="2:7" ht="15.75" customHeight="1" x14ac:dyDescent="0.25">
      <c r="B36" s="68" t="s">
        <v>158</v>
      </c>
      <c r="C36" s="22">
        <v>2885</v>
      </c>
      <c r="D36" s="63">
        <f>D37</f>
        <v>3000</v>
      </c>
      <c r="E36" s="22">
        <f>E37</f>
        <v>3151.88</v>
      </c>
      <c r="F36" s="64">
        <f t="shared" si="8"/>
        <v>109.25060658578856</v>
      </c>
      <c r="G36" s="64">
        <f t="shared" si="9"/>
        <v>105.06266666666666</v>
      </c>
    </row>
    <row r="37" spans="2:7" ht="18" customHeight="1" x14ac:dyDescent="0.25">
      <c r="B37" s="69" t="s">
        <v>159</v>
      </c>
      <c r="C37" s="45">
        <v>2885</v>
      </c>
      <c r="D37" s="67">
        <v>3000</v>
      </c>
      <c r="E37" s="45">
        <v>3151.88</v>
      </c>
      <c r="F37" s="64">
        <f t="shared" si="8"/>
        <v>109.25060658578856</v>
      </c>
      <c r="G37" s="64">
        <f t="shared" si="9"/>
        <v>105.06266666666666</v>
      </c>
    </row>
    <row r="38" spans="2:7" ht="18" customHeight="1" x14ac:dyDescent="0.25">
      <c r="B38" s="69"/>
      <c r="C38" s="45"/>
      <c r="D38" s="67"/>
      <c r="E38" s="45"/>
      <c r="F38" s="64"/>
      <c r="G38" s="64"/>
    </row>
    <row r="39" spans="2:7" ht="15.75" customHeight="1" x14ac:dyDescent="0.25">
      <c r="B39" s="36" t="s">
        <v>160</v>
      </c>
      <c r="C39" s="22">
        <v>1190055.6599999999</v>
      </c>
      <c r="D39" s="63">
        <f>D40+D49+D66+D79+D114</f>
        <v>2684805</v>
      </c>
      <c r="E39" s="22">
        <f>E40+E49+E66+E79+E114</f>
        <v>1454100.6800000002</v>
      </c>
      <c r="F39" s="64">
        <f t="shared" ref="F39:F51" si="10">E39/C39*100</f>
        <v>122.18761935891303</v>
      </c>
      <c r="G39" s="64">
        <f t="shared" ref="G39:G51" si="11">E39/D39*100</f>
        <v>54.160383342551889</v>
      </c>
    </row>
    <row r="40" spans="2:7" ht="15.75" customHeight="1" x14ac:dyDescent="0.25">
      <c r="B40" s="36" t="s">
        <v>133</v>
      </c>
      <c r="C40" s="62">
        <v>13373.3</v>
      </c>
      <c r="D40" s="63">
        <f t="shared" ref="D40:D41" si="12">D41</f>
        <v>30090</v>
      </c>
      <c r="E40" s="62">
        <f>E41</f>
        <v>16308.069999999998</v>
      </c>
      <c r="F40" s="64">
        <f t="shared" si="10"/>
        <v>121.94499487785362</v>
      </c>
      <c r="G40" s="64">
        <f t="shared" si="11"/>
        <v>54.197640412097037</v>
      </c>
    </row>
    <row r="41" spans="2:7" ht="15.75" customHeight="1" x14ac:dyDescent="0.25">
      <c r="B41" s="65" t="s">
        <v>161</v>
      </c>
      <c r="C41" s="62">
        <v>13373.3</v>
      </c>
      <c r="D41" s="63">
        <f t="shared" si="12"/>
        <v>30090</v>
      </c>
      <c r="E41" s="62">
        <f>E42</f>
        <v>16308.069999999998</v>
      </c>
      <c r="F41" s="64">
        <f t="shared" si="10"/>
        <v>121.94499487785362</v>
      </c>
      <c r="G41" s="64">
        <f t="shared" si="11"/>
        <v>54.197640412097037</v>
      </c>
    </row>
    <row r="42" spans="2:7" ht="15.75" customHeight="1" x14ac:dyDescent="0.25">
      <c r="B42" s="65" t="s">
        <v>134</v>
      </c>
      <c r="C42" s="62">
        <f>SUM(C43:C46)</f>
        <v>13373.300000000001</v>
      </c>
      <c r="D42" s="63">
        <f>SUM(D43:D47)</f>
        <v>30090</v>
      </c>
      <c r="E42" s="62">
        <f>SUM(E43:E48)</f>
        <v>16308.069999999998</v>
      </c>
      <c r="F42" s="64">
        <f t="shared" si="10"/>
        <v>121.94499487785362</v>
      </c>
      <c r="G42" s="64">
        <f t="shared" si="11"/>
        <v>54.197640412097037</v>
      </c>
    </row>
    <row r="43" spans="2:7" ht="15.75" customHeight="1" x14ac:dyDescent="0.25">
      <c r="B43" s="46" t="s">
        <v>162</v>
      </c>
      <c r="C43" s="66">
        <v>10173.59</v>
      </c>
      <c r="D43" s="67">
        <v>23514</v>
      </c>
      <c r="E43" s="66">
        <v>11756.88</v>
      </c>
      <c r="F43" s="64">
        <f t="shared" si="10"/>
        <v>115.56274628720047</v>
      </c>
      <c r="G43" s="64">
        <f t="shared" si="11"/>
        <v>49.999489665731048</v>
      </c>
    </row>
    <row r="44" spans="2:7" ht="15.75" customHeight="1" x14ac:dyDescent="0.25">
      <c r="B44" s="46" t="s">
        <v>163</v>
      </c>
      <c r="C44" s="66">
        <v>1678.61</v>
      </c>
      <c r="D44" s="67">
        <v>1633</v>
      </c>
      <c r="E44" s="66">
        <v>870.88</v>
      </c>
      <c r="F44" s="64">
        <f t="shared" si="10"/>
        <v>51.881020606335007</v>
      </c>
      <c r="G44" s="64">
        <f t="shared" si="11"/>
        <v>53.330067360685852</v>
      </c>
    </row>
    <row r="45" spans="2:7" ht="15.75" customHeight="1" x14ac:dyDescent="0.25">
      <c r="B45" s="46" t="s">
        <v>164</v>
      </c>
      <c r="C45" s="66">
        <v>936.6</v>
      </c>
      <c r="D45" s="67">
        <v>3880</v>
      </c>
      <c r="E45" s="66">
        <v>1939.86</v>
      </c>
      <c r="F45" s="64">
        <f t="shared" si="10"/>
        <v>207.1172325432415</v>
      </c>
      <c r="G45" s="64">
        <f t="shared" si="11"/>
        <v>49.996391752577317</v>
      </c>
    </row>
    <row r="46" spans="2:7" ht="15.75" customHeight="1" x14ac:dyDescent="0.25">
      <c r="B46" s="46" t="s">
        <v>165</v>
      </c>
      <c r="C46" s="66">
        <v>584.5</v>
      </c>
      <c r="D46" s="67">
        <v>313</v>
      </c>
      <c r="E46" s="66">
        <f>61.82+370.16</f>
        <v>431.98</v>
      </c>
      <c r="F46" s="64">
        <f t="shared" si="10"/>
        <v>73.905902480752786</v>
      </c>
      <c r="G46" s="64">
        <f t="shared" si="11"/>
        <v>138.01277955271567</v>
      </c>
    </row>
    <row r="47" spans="2:7" ht="15.75" customHeight="1" x14ac:dyDescent="0.25">
      <c r="B47" s="46" t="s">
        <v>166</v>
      </c>
      <c r="C47" s="66">
        <v>0</v>
      </c>
      <c r="D47" s="67">
        <v>750</v>
      </c>
      <c r="E47" s="66">
        <v>612.5</v>
      </c>
      <c r="F47" s="64" t="e">
        <f t="shared" si="10"/>
        <v>#DIV/0!</v>
      </c>
      <c r="G47" s="64">
        <f t="shared" si="11"/>
        <v>81.666666666666671</v>
      </c>
    </row>
    <row r="48" spans="2:7" s="109" customFormat="1" ht="15.75" customHeight="1" x14ac:dyDescent="0.25">
      <c r="B48" s="46" t="s">
        <v>171</v>
      </c>
      <c r="C48" s="66">
        <v>0</v>
      </c>
      <c r="D48" s="67">
        <v>0</v>
      </c>
      <c r="E48" s="66">
        <v>695.97</v>
      </c>
      <c r="F48" s="64" t="e">
        <f t="shared" si="10"/>
        <v>#DIV/0!</v>
      </c>
      <c r="G48" s="64" t="e">
        <f t="shared" si="11"/>
        <v>#DIV/0!</v>
      </c>
    </row>
    <row r="49" spans="2:7" ht="15.75" customHeight="1" x14ac:dyDescent="0.25">
      <c r="B49" s="68" t="s">
        <v>135</v>
      </c>
      <c r="C49" s="62">
        <v>11348.16</v>
      </c>
      <c r="D49" s="63">
        <f t="shared" ref="D49:D50" si="13">D50</f>
        <v>25500</v>
      </c>
      <c r="E49" s="62">
        <f>E50</f>
        <v>6671.65</v>
      </c>
      <c r="F49" s="64">
        <f t="shared" si="10"/>
        <v>58.790588077714801</v>
      </c>
      <c r="G49" s="64">
        <f t="shared" si="11"/>
        <v>26.163333333333334</v>
      </c>
    </row>
    <row r="50" spans="2:7" ht="15.75" customHeight="1" x14ac:dyDescent="0.25">
      <c r="B50" s="68" t="s">
        <v>167</v>
      </c>
      <c r="C50" s="62">
        <v>11348.16</v>
      </c>
      <c r="D50" s="63">
        <f t="shared" si="13"/>
        <v>25500</v>
      </c>
      <c r="E50" s="62">
        <f>E51+E61</f>
        <v>6671.65</v>
      </c>
      <c r="F50" s="64">
        <f t="shared" si="10"/>
        <v>58.790588077714801</v>
      </c>
      <c r="G50" s="64">
        <f t="shared" si="11"/>
        <v>26.163333333333334</v>
      </c>
    </row>
    <row r="51" spans="2:7" ht="15.75" customHeight="1" x14ac:dyDescent="0.25">
      <c r="B51" s="68" t="s">
        <v>136</v>
      </c>
      <c r="C51" s="62">
        <f>SUM(C54:C58)</f>
        <v>11348.16</v>
      </c>
      <c r="D51" s="63">
        <f>SUM(D54:D60)</f>
        <v>25500</v>
      </c>
      <c r="E51" s="62">
        <f>SUM(E52:E60)</f>
        <v>6671.65</v>
      </c>
      <c r="F51" s="64">
        <f t="shared" si="10"/>
        <v>58.790588077714801</v>
      </c>
      <c r="G51" s="64">
        <f t="shared" si="11"/>
        <v>26.163333333333334</v>
      </c>
    </row>
    <row r="52" spans="2:7" s="109" customFormat="1" ht="15.75" customHeight="1" x14ac:dyDescent="0.25">
      <c r="B52" s="41" t="s">
        <v>314</v>
      </c>
      <c r="C52" s="62">
        <v>0</v>
      </c>
      <c r="D52" s="63">
        <v>0</v>
      </c>
      <c r="E52" s="66">
        <v>3600</v>
      </c>
      <c r="F52" s="64"/>
      <c r="G52" s="64"/>
    </row>
    <row r="53" spans="2:7" s="109" customFormat="1" ht="15.75" customHeight="1" x14ac:dyDescent="0.25">
      <c r="B53" s="41" t="s">
        <v>164</v>
      </c>
      <c r="C53" s="66">
        <v>0</v>
      </c>
      <c r="D53" s="67">
        <v>0</v>
      </c>
      <c r="E53" s="66">
        <v>594</v>
      </c>
      <c r="F53" s="64"/>
      <c r="G53" s="64"/>
    </row>
    <row r="54" spans="2:7" ht="15.75" customHeight="1" x14ac:dyDescent="0.25">
      <c r="B54" s="41" t="s">
        <v>168</v>
      </c>
      <c r="C54" s="66">
        <v>2966.98</v>
      </c>
      <c r="D54" s="67">
        <v>10000</v>
      </c>
      <c r="E54" s="66">
        <v>1212.76</v>
      </c>
      <c r="F54" s="64">
        <v>0</v>
      </c>
      <c r="G54" s="64">
        <v>0</v>
      </c>
    </row>
    <row r="55" spans="2:7" ht="15.75" customHeight="1" x14ac:dyDescent="0.25">
      <c r="B55" s="41" t="s">
        <v>169</v>
      </c>
      <c r="C55" s="66">
        <v>5062.46</v>
      </c>
      <c r="D55" s="67">
        <v>8000</v>
      </c>
      <c r="E55" s="66">
        <v>73.98</v>
      </c>
      <c r="F55" s="64">
        <f t="shared" ref="F55:F57" si="14">E55/C55*100</f>
        <v>1.461344879762013</v>
      </c>
      <c r="G55" s="64">
        <f>E55/D55*100</f>
        <v>0.92475000000000007</v>
      </c>
    </row>
    <row r="56" spans="2:7" ht="15.75" customHeight="1" x14ac:dyDescent="0.25">
      <c r="B56" s="41" t="s">
        <v>170</v>
      </c>
      <c r="C56" s="66">
        <v>3128.72</v>
      </c>
      <c r="D56" s="67">
        <v>4000</v>
      </c>
      <c r="E56" s="66">
        <v>928.08</v>
      </c>
      <c r="F56" s="64">
        <f t="shared" si="14"/>
        <v>29.663248868546887</v>
      </c>
      <c r="G56" s="64">
        <v>0</v>
      </c>
    </row>
    <row r="57" spans="2:7" ht="15.75" customHeight="1" x14ac:dyDescent="0.25">
      <c r="B57" s="41" t="s">
        <v>171</v>
      </c>
      <c r="C57" s="66">
        <v>0</v>
      </c>
      <c r="D57" s="67">
        <v>0</v>
      </c>
      <c r="E57" s="66">
        <v>202.8</v>
      </c>
      <c r="F57" s="64" t="e">
        <f t="shared" si="14"/>
        <v>#DIV/0!</v>
      </c>
      <c r="G57" s="64" t="e">
        <f t="shared" ref="G57:G58" si="15">E57/D57*100</f>
        <v>#DIV/0!</v>
      </c>
    </row>
    <row r="58" spans="2:7" ht="15.75" customHeight="1" x14ac:dyDescent="0.25">
      <c r="B58" s="41" t="s">
        <v>172</v>
      </c>
      <c r="C58" s="66">
        <v>190</v>
      </c>
      <c r="D58" s="67">
        <v>3500</v>
      </c>
      <c r="E58" s="66">
        <v>0</v>
      </c>
      <c r="F58" s="64">
        <v>0</v>
      </c>
      <c r="G58" s="64">
        <f t="shared" si="15"/>
        <v>0</v>
      </c>
    </row>
    <row r="59" spans="2:7" s="109" customFormat="1" ht="15.75" customHeight="1" x14ac:dyDescent="0.25">
      <c r="B59" s="41" t="s">
        <v>315</v>
      </c>
      <c r="C59" s="66">
        <v>0</v>
      </c>
      <c r="D59" s="67">
        <v>0</v>
      </c>
      <c r="E59" s="66">
        <v>60.03</v>
      </c>
      <c r="F59" s="64"/>
      <c r="G59" s="64"/>
    </row>
    <row r="60" spans="2:7" ht="15.75" customHeight="1" x14ac:dyDescent="0.25">
      <c r="B60" s="41" t="s">
        <v>173</v>
      </c>
      <c r="C60" s="66">
        <v>0</v>
      </c>
      <c r="D60" s="67">
        <v>0</v>
      </c>
      <c r="E60" s="66">
        <v>0</v>
      </c>
      <c r="F60" s="64">
        <v>0</v>
      </c>
      <c r="G60" s="64">
        <v>0</v>
      </c>
    </row>
    <row r="61" spans="2:7" ht="15.75" customHeight="1" x14ac:dyDescent="0.25">
      <c r="B61" s="68" t="s">
        <v>174</v>
      </c>
      <c r="C61" s="62">
        <v>0</v>
      </c>
      <c r="D61" s="63">
        <f>SUM(D62:D65)</f>
        <v>0</v>
      </c>
      <c r="E61" s="62">
        <v>0</v>
      </c>
      <c r="F61" s="64">
        <v>0</v>
      </c>
      <c r="G61" s="64">
        <v>0</v>
      </c>
    </row>
    <row r="62" spans="2:7" ht="15.75" customHeight="1" x14ac:dyDescent="0.25">
      <c r="B62" s="41" t="s">
        <v>175</v>
      </c>
      <c r="C62" s="66">
        <v>0</v>
      </c>
      <c r="D62" s="67">
        <v>0</v>
      </c>
      <c r="E62" s="66">
        <v>0</v>
      </c>
      <c r="F62" s="64">
        <v>0</v>
      </c>
      <c r="G62" s="64">
        <v>0</v>
      </c>
    </row>
    <row r="63" spans="2:7" ht="15.75" customHeight="1" x14ac:dyDescent="0.25">
      <c r="B63" s="41" t="s">
        <v>176</v>
      </c>
      <c r="C63" s="66">
        <v>0</v>
      </c>
      <c r="D63" s="67">
        <v>0</v>
      </c>
      <c r="E63" s="66">
        <v>0</v>
      </c>
      <c r="F63" s="64">
        <v>0</v>
      </c>
      <c r="G63" s="64">
        <v>0</v>
      </c>
    </row>
    <row r="64" spans="2:7" ht="15.75" customHeight="1" x14ac:dyDescent="0.25">
      <c r="B64" s="41" t="s">
        <v>170</v>
      </c>
      <c r="C64" s="66">
        <v>0</v>
      </c>
      <c r="D64" s="67">
        <v>0</v>
      </c>
      <c r="E64" s="66">
        <v>0</v>
      </c>
      <c r="F64" s="64">
        <v>0</v>
      </c>
      <c r="G64" s="64">
        <v>0</v>
      </c>
    </row>
    <row r="65" spans="2:7" ht="15.75" customHeight="1" x14ac:dyDescent="0.25">
      <c r="B65" s="41" t="s">
        <v>172</v>
      </c>
      <c r="C65" s="66">
        <v>0</v>
      </c>
      <c r="D65" s="67">
        <v>0</v>
      </c>
      <c r="E65" s="66">
        <v>0</v>
      </c>
      <c r="F65" s="64">
        <v>0</v>
      </c>
      <c r="G65" s="64">
        <v>0</v>
      </c>
    </row>
    <row r="66" spans="2:7" ht="15.75" customHeight="1" x14ac:dyDescent="0.25">
      <c r="B66" s="36" t="s">
        <v>142</v>
      </c>
      <c r="C66" s="62">
        <v>2726</v>
      </c>
      <c r="D66" s="63">
        <f>D67+D70</f>
        <v>133950</v>
      </c>
      <c r="E66" s="62">
        <f>E67+E70</f>
        <v>81893.45</v>
      </c>
      <c r="F66" s="64">
        <v>0</v>
      </c>
      <c r="G66" s="64">
        <v>0</v>
      </c>
    </row>
    <row r="67" spans="2:7" ht="15.75" customHeight="1" x14ac:dyDescent="0.25">
      <c r="B67" s="68" t="s">
        <v>177</v>
      </c>
      <c r="C67" s="62">
        <v>0</v>
      </c>
      <c r="D67" s="63">
        <f t="shared" ref="D67:D68" si="16">D68</f>
        <v>3000</v>
      </c>
      <c r="E67" s="62">
        <f>E68</f>
        <v>0</v>
      </c>
      <c r="F67" s="64">
        <v>0</v>
      </c>
      <c r="G67" s="64">
        <f t="shared" ref="G67:G90" si="17">E67/D67*100</f>
        <v>0</v>
      </c>
    </row>
    <row r="68" spans="2:7" ht="15.75" customHeight="1" x14ac:dyDescent="0.25">
      <c r="B68" s="68" t="s">
        <v>143</v>
      </c>
      <c r="C68" s="62">
        <v>0</v>
      </c>
      <c r="D68" s="63">
        <f t="shared" si="16"/>
        <v>3000</v>
      </c>
      <c r="E68" s="62">
        <f>E69</f>
        <v>0</v>
      </c>
      <c r="F68" s="64">
        <v>0</v>
      </c>
      <c r="G68" s="64">
        <f t="shared" si="17"/>
        <v>0</v>
      </c>
    </row>
    <row r="69" spans="2:7" ht="15.75" customHeight="1" x14ac:dyDescent="0.25">
      <c r="B69" s="41" t="s">
        <v>172</v>
      </c>
      <c r="C69" s="66">
        <v>0</v>
      </c>
      <c r="D69" s="67">
        <v>3000</v>
      </c>
      <c r="E69" s="66">
        <v>0</v>
      </c>
      <c r="F69" s="64">
        <v>0</v>
      </c>
      <c r="G69" s="64">
        <f t="shared" si="17"/>
        <v>0</v>
      </c>
    </row>
    <row r="70" spans="2:7" ht="15.75" customHeight="1" x14ac:dyDescent="0.25">
      <c r="B70" s="53" t="s">
        <v>178</v>
      </c>
      <c r="C70" s="62">
        <v>74496.59</v>
      </c>
      <c r="D70" s="63">
        <f>D71</f>
        <v>130950</v>
      </c>
      <c r="E70" s="62">
        <f>E71</f>
        <v>81893.45</v>
      </c>
      <c r="F70" s="64">
        <f t="shared" ref="F70:F93" si="18">E70/C70*100</f>
        <v>109.92912561501139</v>
      </c>
      <c r="G70" s="64">
        <f t="shared" si="17"/>
        <v>62.537953417334855</v>
      </c>
    </row>
    <row r="71" spans="2:7" ht="15.75" customHeight="1" x14ac:dyDescent="0.25">
      <c r="B71" s="53" t="s">
        <v>179</v>
      </c>
      <c r="C71" s="62">
        <f>SUM(C72:C77)</f>
        <v>74496.59</v>
      </c>
      <c r="D71" s="63">
        <f>SUM(D72:D78)</f>
        <v>130950</v>
      </c>
      <c r="E71" s="62">
        <f>SUM(E72:E78)</f>
        <v>81893.45</v>
      </c>
      <c r="F71" s="64">
        <f t="shared" si="18"/>
        <v>109.92912561501139</v>
      </c>
      <c r="G71" s="64">
        <f t="shared" si="17"/>
        <v>62.537953417334855</v>
      </c>
    </row>
    <row r="72" spans="2:7" ht="15.75" customHeight="1" x14ac:dyDescent="0.25">
      <c r="B72" s="46" t="s">
        <v>180</v>
      </c>
      <c r="C72" s="66">
        <v>20977.79</v>
      </c>
      <c r="D72" s="67">
        <v>21271</v>
      </c>
      <c r="E72" s="66">
        <v>18312.2</v>
      </c>
      <c r="F72" s="64">
        <f t="shared" si="18"/>
        <v>87.293275411756909</v>
      </c>
      <c r="G72" s="64">
        <f t="shared" si="17"/>
        <v>86.089981665177945</v>
      </c>
    </row>
    <row r="73" spans="2:7" ht="15.75" customHeight="1" x14ac:dyDescent="0.25">
      <c r="B73" s="46" t="s">
        <v>176</v>
      </c>
      <c r="C73" s="66">
        <v>30479.25</v>
      </c>
      <c r="D73" s="67">
        <v>59296</v>
      </c>
      <c r="E73" s="66">
        <v>32168.67</v>
      </c>
      <c r="F73" s="64">
        <f t="shared" si="18"/>
        <v>105.54285292453062</v>
      </c>
      <c r="G73" s="64">
        <f t="shared" si="17"/>
        <v>54.250995008094982</v>
      </c>
    </row>
    <row r="74" spans="2:7" ht="15.75" customHeight="1" x14ac:dyDescent="0.25">
      <c r="B74" s="46" t="s">
        <v>170</v>
      </c>
      <c r="C74" s="66">
        <v>21405.72</v>
      </c>
      <c r="D74" s="67">
        <v>29906</v>
      </c>
      <c r="E74" s="66">
        <v>11994.83</v>
      </c>
      <c r="F74" s="64">
        <f t="shared" si="18"/>
        <v>56.035629728876202</v>
      </c>
      <c r="G74" s="64">
        <f t="shared" si="17"/>
        <v>40.108439777970979</v>
      </c>
    </row>
    <row r="75" spans="2:7" s="109" customFormat="1" ht="15.75" customHeight="1" x14ac:dyDescent="0.25">
      <c r="B75" s="46" t="s">
        <v>171</v>
      </c>
      <c r="C75" s="66">
        <v>0</v>
      </c>
      <c r="D75" s="67">
        <v>0</v>
      </c>
      <c r="E75" s="66">
        <v>640.04</v>
      </c>
      <c r="F75" s="64" t="e">
        <f t="shared" si="18"/>
        <v>#DIV/0!</v>
      </c>
      <c r="G75" s="64" t="e">
        <f t="shared" si="17"/>
        <v>#DIV/0!</v>
      </c>
    </row>
    <row r="76" spans="2:7" ht="15.75" customHeight="1" x14ac:dyDescent="0.25">
      <c r="B76" s="46" t="s">
        <v>172</v>
      </c>
      <c r="C76" s="66">
        <v>1338.9</v>
      </c>
      <c r="D76" s="67">
        <v>1546</v>
      </c>
      <c r="E76" s="66">
        <v>1773.32</v>
      </c>
      <c r="F76" s="64">
        <f t="shared" si="18"/>
        <v>132.44603779221748</v>
      </c>
      <c r="G76" s="64">
        <f t="shared" si="17"/>
        <v>114.70375161707634</v>
      </c>
    </row>
    <row r="77" spans="2:7" ht="15.75" customHeight="1" x14ac:dyDescent="0.25">
      <c r="B77" s="46" t="s">
        <v>181</v>
      </c>
      <c r="C77" s="66">
        <v>294.93</v>
      </c>
      <c r="D77" s="67">
        <v>431</v>
      </c>
      <c r="E77" s="66">
        <v>332.39</v>
      </c>
      <c r="F77" s="64">
        <f t="shared" si="18"/>
        <v>112.70131895704066</v>
      </c>
      <c r="G77" s="64">
        <f t="shared" si="17"/>
        <v>77.120649651972144</v>
      </c>
    </row>
    <row r="78" spans="2:7" ht="15.75" customHeight="1" x14ac:dyDescent="0.25">
      <c r="B78" s="46" t="s">
        <v>182</v>
      </c>
      <c r="C78" s="66">
        <v>0</v>
      </c>
      <c r="D78" s="67">
        <v>18500</v>
      </c>
      <c r="E78" s="66">
        <v>16672</v>
      </c>
      <c r="F78" s="64" t="e">
        <f t="shared" si="18"/>
        <v>#DIV/0!</v>
      </c>
      <c r="G78" s="64">
        <f t="shared" si="17"/>
        <v>90.118918918918922</v>
      </c>
    </row>
    <row r="79" spans="2:7" ht="15.75" customHeight="1" x14ac:dyDescent="0.25">
      <c r="B79" s="53" t="s">
        <v>183</v>
      </c>
      <c r="C79" s="62">
        <v>1021109.1</v>
      </c>
      <c r="D79" s="63">
        <f>D80+D86+D98</f>
        <v>2492265</v>
      </c>
      <c r="E79" s="62">
        <f>E80+E86+E98+E110</f>
        <v>1344955.5300000003</v>
      </c>
      <c r="F79" s="64">
        <f t="shared" si="18"/>
        <v>131.71516442268512</v>
      </c>
      <c r="G79" s="64">
        <f t="shared" si="17"/>
        <v>53.965189496301569</v>
      </c>
    </row>
    <row r="80" spans="2:7" ht="15.75" customHeight="1" x14ac:dyDescent="0.25">
      <c r="B80" s="53" t="s">
        <v>184</v>
      </c>
      <c r="C80" s="62">
        <v>15183.83</v>
      </c>
      <c r="D80" s="63">
        <f>D81</f>
        <v>24564</v>
      </c>
      <c r="E80" s="62">
        <f>E81</f>
        <v>12248.130000000001</v>
      </c>
      <c r="F80" s="64">
        <f t="shared" si="18"/>
        <v>80.66561598753411</v>
      </c>
      <c r="G80" s="64">
        <f t="shared" si="17"/>
        <v>49.86211529066928</v>
      </c>
    </row>
    <row r="81" spans="2:7" ht="15.75" customHeight="1" x14ac:dyDescent="0.25">
      <c r="B81" s="53" t="s">
        <v>185</v>
      </c>
      <c r="C81" s="62">
        <f t="shared" ref="C81:D81" si="19">SUM(C82:C85)</f>
        <v>15183.829999999998</v>
      </c>
      <c r="D81" s="63">
        <f t="shared" si="19"/>
        <v>24564</v>
      </c>
      <c r="E81" s="62">
        <f>SUM(E82:E85)</f>
        <v>12248.130000000001</v>
      </c>
      <c r="F81" s="64">
        <f t="shared" si="18"/>
        <v>80.665615987534125</v>
      </c>
      <c r="G81" s="64">
        <f t="shared" si="17"/>
        <v>49.86211529066928</v>
      </c>
    </row>
    <row r="82" spans="2:7" ht="15.75" customHeight="1" x14ac:dyDescent="0.25">
      <c r="B82" s="46" t="s">
        <v>162</v>
      </c>
      <c r="C82" s="66">
        <v>11550.89</v>
      </c>
      <c r="D82" s="67">
        <v>19686</v>
      </c>
      <c r="E82" s="66">
        <v>9843.1200000000008</v>
      </c>
      <c r="F82" s="64">
        <f t="shared" si="18"/>
        <v>85.215251811765171</v>
      </c>
      <c r="G82" s="64">
        <f t="shared" si="17"/>
        <v>50.000609570252976</v>
      </c>
    </row>
    <row r="83" spans="2:7" ht="15.75" customHeight="1" x14ac:dyDescent="0.25">
      <c r="B83" s="46" t="s">
        <v>163</v>
      </c>
      <c r="C83" s="66">
        <v>1905.91</v>
      </c>
      <c r="D83" s="67">
        <v>1367</v>
      </c>
      <c r="E83" s="66">
        <v>729.12</v>
      </c>
      <c r="F83" s="64">
        <f t="shared" si="18"/>
        <v>38.255741351900141</v>
      </c>
      <c r="G83" s="64">
        <f t="shared" si="17"/>
        <v>53.337234820775429</v>
      </c>
    </row>
    <row r="84" spans="2:7" ht="15.75" customHeight="1" x14ac:dyDescent="0.25">
      <c r="B84" s="46" t="s">
        <v>164</v>
      </c>
      <c r="C84" s="66">
        <v>663.63</v>
      </c>
      <c r="D84" s="67">
        <v>3248</v>
      </c>
      <c r="E84" s="66">
        <v>1624.14</v>
      </c>
      <c r="F84" s="64">
        <f t="shared" si="18"/>
        <v>244.73577143890424</v>
      </c>
      <c r="G84" s="64">
        <f t="shared" si="17"/>
        <v>50.004310344827587</v>
      </c>
    </row>
    <row r="85" spans="2:7" ht="15.75" customHeight="1" x14ac:dyDescent="0.25">
      <c r="B85" s="46" t="s">
        <v>180</v>
      </c>
      <c r="C85" s="66">
        <v>1063.4000000000001</v>
      </c>
      <c r="D85" s="67">
        <v>263</v>
      </c>
      <c r="E85" s="66">
        <v>51.75</v>
      </c>
      <c r="F85" s="64">
        <f t="shared" si="18"/>
        <v>4.8664660522851229</v>
      </c>
      <c r="G85" s="64">
        <f t="shared" si="17"/>
        <v>19.676806083650188</v>
      </c>
    </row>
    <row r="86" spans="2:7" ht="15.75" customHeight="1" x14ac:dyDescent="0.25">
      <c r="B86" s="53" t="s">
        <v>186</v>
      </c>
      <c r="C86" s="62">
        <v>1021109.1</v>
      </c>
      <c r="D86" s="63">
        <f>D87</f>
        <v>2357701</v>
      </c>
      <c r="E86" s="62">
        <f>E87</f>
        <v>1305522.2900000003</v>
      </c>
      <c r="F86" s="64">
        <f t="shared" si="18"/>
        <v>127.85335964589879</v>
      </c>
      <c r="G86" s="64">
        <f t="shared" si="17"/>
        <v>55.372682541170413</v>
      </c>
    </row>
    <row r="87" spans="2:7" ht="15.75" customHeight="1" x14ac:dyDescent="0.25">
      <c r="B87" s="53" t="s">
        <v>187</v>
      </c>
      <c r="C87" s="62">
        <f>SUM(C88:C94)</f>
        <v>1021109.1</v>
      </c>
      <c r="D87" s="63">
        <f>SUM(D88:D97)</f>
        <v>2357701</v>
      </c>
      <c r="E87" s="62">
        <f>SUM(E88:E96)</f>
        <v>1305522.2900000003</v>
      </c>
      <c r="F87" s="64">
        <f t="shared" si="18"/>
        <v>127.85335964589879</v>
      </c>
      <c r="G87" s="64">
        <f t="shared" si="17"/>
        <v>55.372682541170413</v>
      </c>
    </row>
    <row r="88" spans="2:7" ht="15.75" customHeight="1" x14ac:dyDescent="0.25">
      <c r="B88" s="46" t="s">
        <v>162</v>
      </c>
      <c r="C88" s="66">
        <v>841715.39</v>
      </c>
      <c r="D88" s="67">
        <v>1950000</v>
      </c>
      <c r="E88" s="66">
        <v>1083134.3400000001</v>
      </c>
      <c r="F88" s="64">
        <f t="shared" si="18"/>
        <v>128.68177924131814</v>
      </c>
      <c r="G88" s="64">
        <f t="shared" si="17"/>
        <v>55.545350769230772</v>
      </c>
    </row>
    <row r="89" spans="2:7" ht="15.75" customHeight="1" x14ac:dyDescent="0.25">
      <c r="B89" s="46" t="s">
        <v>163</v>
      </c>
      <c r="C89" s="66">
        <v>30101.360000000001</v>
      </c>
      <c r="D89" s="67">
        <v>70000</v>
      </c>
      <c r="E89" s="66">
        <v>35146.81</v>
      </c>
      <c r="F89" s="64">
        <f t="shared" si="18"/>
        <v>116.76153502698881</v>
      </c>
      <c r="G89" s="64">
        <f t="shared" si="17"/>
        <v>50.20972857142857</v>
      </c>
    </row>
    <row r="90" spans="2:7" ht="15.75" customHeight="1" x14ac:dyDescent="0.25">
      <c r="B90" s="46" t="s">
        <v>164</v>
      </c>
      <c r="C90" s="66">
        <v>139183.5</v>
      </c>
      <c r="D90" s="67">
        <v>325000</v>
      </c>
      <c r="E90" s="66">
        <v>177247.54</v>
      </c>
      <c r="F90" s="64">
        <f t="shared" si="18"/>
        <v>127.34809801449167</v>
      </c>
      <c r="G90" s="64">
        <f t="shared" si="17"/>
        <v>54.537704615384619</v>
      </c>
    </row>
    <row r="91" spans="2:7" ht="15.75" customHeight="1" x14ac:dyDescent="0.25">
      <c r="B91" s="46" t="s">
        <v>180</v>
      </c>
      <c r="C91" s="66">
        <v>0</v>
      </c>
      <c r="D91" s="67">
        <v>900</v>
      </c>
      <c r="E91" s="66">
        <v>562.79999999999995</v>
      </c>
      <c r="F91" s="64" t="e">
        <f t="shared" si="18"/>
        <v>#DIV/0!</v>
      </c>
      <c r="G91" s="64">
        <v>0</v>
      </c>
    </row>
    <row r="92" spans="2:7" ht="15.75" customHeight="1" x14ac:dyDescent="0.25">
      <c r="B92" s="46" t="s">
        <v>170</v>
      </c>
      <c r="C92" s="66">
        <v>5793.83</v>
      </c>
      <c r="D92" s="67">
        <v>6400</v>
      </c>
      <c r="E92" s="66">
        <v>1860.08</v>
      </c>
      <c r="F92" s="64">
        <f t="shared" si="18"/>
        <v>32.104497370478597</v>
      </c>
      <c r="G92" s="64">
        <v>0</v>
      </c>
    </row>
    <row r="93" spans="2:7" ht="15.75" customHeight="1" x14ac:dyDescent="0.25">
      <c r="B93" s="46" t="s">
        <v>172</v>
      </c>
      <c r="C93" s="66">
        <v>3024</v>
      </c>
      <c r="D93" s="67">
        <v>4600</v>
      </c>
      <c r="E93" s="66">
        <v>3640.72</v>
      </c>
      <c r="F93" s="64">
        <f t="shared" si="18"/>
        <v>120.39417989417989</v>
      </c>
      <c r="G93" s="64">
        <v>0</v>
      </c>
    </row>
    <row r="94" spans="2:7" ht="15.75" customHeight="1" x14ac:dyDescent="0.25">
      <c r="B94" s="41" t="s">
        <v>181</v>
      </c>
      <c r="C94" s="66">
        <v>1291.02</v>
      </c>
      <c r="D94" s="67">
        <v>0</v>
      </c>
      <c r="E94" s="66">
        <v>0</v>
      </c>
      <c r="F94" s="64">
        <v>0</v>
      </c>
      <c r="G94" s="64">
        <v>0</v>
      </c>
    </row>
    <row r="95" spans="2:7" ht="15.75" customHeight="1" x14ac:dyDescent="0.25">
      <c r="B95" s="41" t="s">
        <v>188</v>
      </c>
      <c r="C95" s="66">
        <v>801</v>
      </c>
      <c r="D95" s="67">
        <v>801</v>
      </c>
      <c r="E95" s="66">
        <v>0</v>
      </c>
      <c r="F95" s="64">
        <f>E95/C95*100</f>
        <v>0</v>
      </c>
      <c r="G95" s="64">
        <v>0</v>
      </c>
    </row>
    <row r="96" spans="2:7" s="109" customFormat="1" ht="15.75" customHeight="1" x14ac:dyDescent="0.25">
      <c r="B96" s="41" t="s">
        <v>191</v>
      </c>
      <c r="C96" s="66">
        <v>0</v>
      </c>
      <c r="D96" s="67">
        <v>0</v>
      </c>
      <c r="E96" s="66">
        <v>3930</v>
      </c>
      <c r="F96" s="64" t="e">
        <f>E96/C96*100</f>
        <v>#DIV/0!</v>
      </c>
      <c r="G96" s="64"/>
    </row>
    <row r="97" spans="2:7" ht="15.75" customHeight="1" x14ac:dyDescent="0.25">
      <c r="B97" s="41" t="s">
        <v>173</v>
      </c>
      <c r="C97" s="66">
        <v>0</v>
      </c>
      <c r="D97" s="67">
        <v>0</v>
      </c>
      <c r="E97" s="66">
        <v>0</v>
      </c>
      <c r="F97" s="64">
        <v>0</v>
      </c>
      <c r="G97" s="64">
        <v>0</v>
      </c>
    </row>
    <row r="98" spans="2:7" ht="15.75" customHeight="1" x14ac:dyDescent="0.25">
      <c r="B98" s="68" t="s">
        <v>189</v>
      </c>
      <c r="C98" s="62">
        <v>421.96</v>
      </c>
      <c r="D98" s="63">
        <f>D99+D110</f>
        <v>110000</v>
      </c>
      <c r="E98" s="62">
        <f>E99+E110</f>
        <v>27185.11</v>
      </c>
      <c r="F98" s="64">
        <f t="shared" ref="F98:F102" si="20">E98/C98*100</f>
        <v>6442.5798653900838</v>
      </c>
      <c r="G98" s="64">
        <f t="shared" ref="G98:G102" si="21">E98/D98*100</f>
        <v>24.713736363636365</v>
      </c>
    </row>
    <row r="99" spans="2:7" ht="15.75" customHeight="1" x14ac:dyDescent="0.25">
      <c r="B99" s="68" t="s">
        <v>152</v>
      </c>
      <c r="C99" s="62">
        <f t="shared" ref="C99:D99" si="22">SUM(C100:C109)</f>
        <v>421.96</v>
      </c>
      <c r="D99" s="63">
        <f t="shared" si="22"/>
        <v>110000</v>
      </c>
      <c r="E99" s="62">
        <f>SUM(E100:E109)</f>
        <v>27185.11</v>
      </c>
      <c r="F99" s="64">
        <f t="shared" si="20"/>
        <v>6442.5798653900838</v>
      </c>
      <c r="G99" s="64">
        <f t="shared" si="21"/>
        <v>24.713736363636365</v>
      </c>
    </row>
    <row r="100" spans="2:7" ht="15.75" customHeight="1" x14ac:dyDescent="0.25">
      <c r="B100" s="41" t="s">
        <v>162</v>
      </c>
      <c r="C100" s="66">
        <v>0</v>
      </c>
      <c r="D100" s="67">
        <v>5000</v>
      </c>
      <c r="E100" s="66">
        <v>0</v>
      </c>
      <c r="F100" s="64" t="e">
        <f t="shared" si="20"/>
        <v>#DIV/0!</v>
      </c>
      <c r="G100" s="64">
        <f t="shared" si="21"/>
        <v>0</v>
      </c>
    </row>
    <row r="101" spans="2:7" ht="15.75" customHeight="1" x14ac:dyDescent="0.25">
      <c r="B101" s="41" t="s">
        <v>163</v>
      </c>
      <c r="C101" s="66">
        <v>0</v>
      </c>
      <c r="D101" s="67">
        <v>850</v>
      </c>
      <c r="E101" s="66">
        <v>0</v>
      </c>
      <c r="F101" s="64" t="e">
        <f t="shared" si="20"/>
        <v>#DIV/0!</v>
      </c>
      <c r="G101" s="64">
        <f t="shared" si="21"/>
        <v>0</v>
      </c>
    </row>
    <row r="102" spans="2:7" ht="15.75" customHeight="1" x14ac:dyDescent="0.25">
      <c r="B102" s="41" t="s">
        <v>164</v>
      </c>
      <c r="C102" s="66">
        <v>0</v>
      </c>
      <c r="D102" s="67">
        <v>1000</v>
      </c>
      <c r="E102" s="66">
        <v>0</v>
      </c>
      <c r="F102" s="64" t="e">
        <f t="shared" si="20"/>
        <v>#DIV/0!</v>
      </c>
      <c r="G102" s="64">
        <f t="shared" si="21"/>
        <v>0</v>
      </c>
    </row>
    <row r="103" spans="2:7" ht="15.75" customHeight="1" x14ac:dyDescent="0.25">
      <c r="B103" s="41" t="s">
        <v>180</v>
      </c>
      <c r="C103" s="66">
        <v>393.56</v>
      </c>
      <c r="D103" s="67">
        <v>13654</v>
      </c>
      <c r="E103" s="66">
        <v>21099.56</v>
      </c>
      <c r="F103" s="64">
        <v>0</v>
      </c>
      <c r="G103" s="64">
        <v>0</v>
      </c>
    </row>
    <row r="104" spans="2:7" ht="15.75" customHeight="1" x14ac:dyDescent="0.25">
      <c r="B104" s="41" t="s">
        <v>190</v>
      </c>
      <c r="C104" s="66">
        <v>28.4</v>
      </c>
      <c r="D104" s="67">
        <v>16805</v>
      </c>
      <c r="E104" s="66">
        <v>0</v>
      </c>
      <c r="F104" s="64">
        <f t="shared" ref="F104:F108" si="23">E104/C104*100</f>
        <v>0</v>
      </c>
      <c r="G104" s="64">
        <f t="shared" ref="G104:G107" si="24">E104/D104*100</f>
        <v>0</v>
      </c>
    </row>
    <row r="105" spans="2:7" ht="15.75" customHeight="1" x14ac:dyDescent="0.25">
      <c r="B105" s="41" t="s">
        <v>166</v>
      </c>
      <c r="C105" s="66">
        <v>0</v>
      </c>
      <c r="D105" s="67">
        <v>1966</v>
      </c>
      <c r="E105" s="66">
        <v>0</v>
      </c>
      <c r="F105" s="64" t="e">
        <f t="shared" si="23"/>
        <v>#DIV/0!</v>
      </c>
      <c r="G105" s="64">
        <f t="shared" si="24"/>
        <v>0</v>
      </c>
    </row>
    <row r="106" spans="2:7" s="109" customFormat="1" ht="15.75" customHeight="1" x14ac:dyDescent="0.25">
      <c r="B106" s="41" t="s">
        <v>171</v>
      </c>
      <c r="C106" s="66">
        <v>0</v>
      </c>
      <c r="D106" s="67">
        <v>0</v>
      </c>
      <c r="E106" s="66">
        <v>5791.53</v>
      </c>
      <c r="F106" s="64" t="e">
        <f t="shared" si="23"/>
        <v>#DIV/0!</v>
      </c>
      <c r="G106" s="64" t="e">
        <f t="shared" si="24"/>
        <v>#DIV/0!</v>
      </c>
    </row>
    <row r="107" spans="2:7" ht="15.75" customHeight="1" x14ac:dyDescent="0.25">
      <c r="B107" s="41" t="s">
        <v>172</v>
      </c>
      <c r="C107" s="66">
        <v>0</v>
      </c>
      <c r="D107" s="67">
        <v>70725</v>
      </c>
      <c r="E107" s="66">
        <v>294.02</v>
      </c>
      <c r="F107" s="64" t="e">
        <f t="shared" si="23"/>
        <v>#DIV/0!</v>
      </c>
      <c r="G107" s="64">
        <f t="shared" si="24"/>
        <v>0.41572287027218091</v>
      </c>
    </row>
    <row r="108" spans="2:7" ht="15.75" customHeight="1" x14ac:dyDescent="0.25">
      <c r="B108" s="41" t="s">
        <v>181</v>
      </c>
      <c r="C108" s="66">
        <v>0</v>
      </c>
      <c r="D108" s="67">
        <v>0</v>
      </c>
      <c r="E108" s="66">
        <v>0</v>
      </c>
      <c r="F108" s="64" t="e">
        <f t="shared" si="23"/>
        <v>#DIV/0!</v>
      </c>
      <c r="G108" s="64">
        <v>0</v>
      </c>
    </row>
    <row r="109" spans="2:7" ht="15.75" customHeight="1" x14ac:dyDescent="0.25">
      <c r="B109" s="41" t="s">
        <v>191</v>
      </c>
      <c r="C109" s="66">
        <v>0</v>
      </c>
      <c r="D109" s="67">
        <v>0</v>
      </c>
      <c r="E109" s="66">
        <v>0</v>
      </c>
      <c r="F109" s="64">
        <v>0</v>
      </c>
      <c r="G109" s="64">
        <v>0</v>
      </c>
    </row>
    <row r="110" spans="2:7" ht="24.75" customHeight="1" x14ac:dyDescent="0.25">
      <c r="B110" s="68" t="s">
        <v>192</v>
      </c>
      <c r="C110" s="62">
        <v>62963.11</v>
      </c>
      <c r="D110" s="63">
        <v>0</v>
      </c>
      <c r="E110" s="62">
        <v>0</v>
      </c>
      <c r="F110" s="64">
        <f>E110/C110*100</f>
        <v>0</v>
      </c>
      <c r="G110" s="64" t="e">
        <f>E110/D110*100</f>
        <v>#DIV/0!</v>
      </c>
    </row>
    <row r="111" spans="2:7" ht="15.75" customHeight="1" x14ac:dyDescent="0.25">
      <c r="B111" s="41" t="s">
        <v>168</v>
      </c>
      <c r="C111" s="62">
        <v>0</v>
      </c>
      <c r="D111" s="67">
        <v>0</v>
      </c>
      <c r="E111" s="62">
        <v>0</v>
      </c>
      <c r="F111" s="64">
        <v>0</v>
      </c>
      <c r="G111" s="64">
        <v>0</v>
      </c>
    </row>
    <row r="112" spans="2:7" ht="15.75" customHeight="1" x14ac:dyDescent="0.25">
      <c r="B112" s="41" t="s">
        <v>172</v>
      </c>
      <c r="C112" s="66">
        <v>52207.22</v>
      </c>
      <c r="D112" s="67">
        <v>0</v>
      </c>
      <c r="E112" s="66">
        <v>0</v>
      </c>
      <c r="F112" s="64">
        <f>E112/C112*100</f>
        <v>0</v>
      </c>
      <c r="G112" s="64" t="e">
        <f>E112/D112*100</f>
        <v>#DIV/0!</v>
      </c>
    </row>
    <row r="113" spans="2:7" ht="15.75" customHeight="1" x14ac:dyDescent="0.25">
      <c r="B113" s="41" t="s">
        <v>181</v>
      </c>
      <c r="C113" s="66">
        <v>0</v>
      </c>
      <c r="D113" s="67">
        <v>0</v>
      </c>
      <c r="E113" s="66">
        <v>0</v>
      </c>
      <c r="F113" s="64">
        <v>0</v>
      </c>
      <c r="G113" s="64">
        <v>0</v>
      </c>
    </row>
    <row r="114" spans="2:7" ht="15.75" customHeight="1" x14ac:dyDescent="0.25">
      <c r="B114" s="68" t="s">
        <v>193</v>
      </c>
      <c r="C114" s="62">
        <v>1915.5</v>
      </c>
      <c r="D114" s="63">
        <f t="shared" ref="D114:D115" si="25">D115</f>
        <v>3000</v>
      </c>
      <c r="E114" s="62">
        <f>E115</f>
        <v>4271.9799999999996</v>
      </c>
      <c r="F114" s="64">
        <f t="shared" ref="F114:F122" si="26">E114/C114*100</f>
        <v>223.02166536152436</v>
      </c>
      <c r="G114" s="64">
        <f t="shared" ref="G114:G116" si="27">E114/D114*100</f>
        <v>142.39933333333332</v>
      </c>
    </row>
    <row r="115" spans="2:7" ht="15.75" customHeight="1" x14ac:dyDescent="0.25">
      <c r="B115" s="68" t="s">
        <v>194</v>
      </c>
      <c r="C115" s="62">
        <v>1915.5</v>
      </c>
      <c r="D115" s="63">
        <f t="shared" si="25"/>
        <v>3000</v>
      </c>
      <c r="E115" s="62">
        <f>E116</f>
        <v>4271.9799999999996</v>
      </c>
      <c r="F115" s="64">
        <f t="shared" si="26"/>
        <v>223.02166536152436</v>
      </c>
      <c r="G115" s="64">
        <f t="shared" si="27"/>
        <v>142.39933333333332</v>
      </c>
    </row>
    <row r="116" spans="2:7" ht="15.75" customHeight="1" x14ac:dyDescent="0.25">
      <c r="B116" s="68" t="s">
        <v>158</v>
      </c>
      <c r="C116" s="62">
        <f t="shared" ref="C116:D116" si="28">SUM(C117:C121)</f>
        <v>1915.5</v>
      </c>
      <c r="D116" s="63">
        <f t="shared" si="28"/>
        <v>3000</v>
      </c>
      <c r="E116" s="62">
        <f>SUM(E117:E122)</f>
        <v>4271.9799999999996</v>
      </c>
      <c r="F116" s="64">
        <f t="shared" si="26"/>
        <v>223.02166536152436</v>
      </c>
      <c r="G116" s="64">
        <f t="shared" si="27"/>
        <v>142.39933333333332</v>
      </c>
    </row>
    <row r="117" spans="2:7" ht="15.75" customHeight="1" x14ac:dyDescent="0.25">
      <c r="B117" s="41" t="s">
        <v>180</v>
      </c>
      <c r="C117" s="66">
        <v>0</v>
      </c>
      <c r="D117" s="67">
        <v>0</v>
      </c>
      <c r="E117" s="66">
        <v>612.61</v>
      </c>
      <c r="F117" s="64" t="e">
        <f t="shared" si="26"/>
        <v>#DIV/0!</v>
      </c>
      <c r="G117" s="64">
        <v>0</v>
      </c>
    </row>
    <row r="118" spans="2:7" s="109" customFormat="1" ht="15.75" customHeight="1" x14ac:dyDescent="0.25">
      <c r="B118" s="41" t="s">
        <v>190</v>
      </c>
      <c r="C118" s="66">
        <v>0</v>
      </c>
      <c r="D118" s="67">
        <v>0</v>
      </c>
      <c r="E118" s="66">
        <v>968</v>
      </c>
      <c r="F118" s="64"/>
      <c r="G118" s="64"/>
    </row>
    <row r="119" spans="2:7" ht="15.75" customHeight="1" x14ac:dyDescent="0.25">
      <c r="B119" s="41" t="s">
        <v>166</v>
      </c>
      <c r="C119" s="66">
        <v>1783.5</v>
      </c>
      <c r="D119" s="67">
        <v>0</v>
      </c>
      <c r="E119" s="66">
        <v>1694.6</v>
      </c>
      <c r="F119" s="64">
        <f t="shared" si="26"/>
        <v>95.01541911970844</v>
      </c>
      <c r="G119" s="64">
        <v>0</v>
      </c>
    </row>
    <row r="120" spans="2:7" s="109" customFormat="1" ht="15.75" customHeight="1" x14ac:dyDescent="0.25">
      <c r="B120" s="41" t="s">
        <v>171</v>
      </c>
      <c r="C120" s="66">
        <v>0</v>
      </c>
      <c r="D120" s="67">
        <v>0</v>
      </c>
      <c r="E120" s="66">
        <v>83.27</v>
      </c>
      <c r="F120" s="64" t="e">
        <f t="shared" si="26"/>
        <v>#DIV/0!</v>
      </c>
      <c r="G120" s="64"/>
    </row>
    <row r="121" spans="2:7" ht="15.75" customHeight="1" x14ac:dyDescent="0.25">
      <c r="B121" s="41" t="s">
        <v>195</v>
      </c>
      <c r="C121" s="66">
        <v>132</v>
      </c>
      <c r="D121" s="67">
        <v>3000</v>
      </c>
      <c r="E121" s="66">
        <v>262.5</v>
      </c>
      <c r="F121" s="64">
        <f t="shared" si="26"/>
        <v>198.86363636363635</v>
      </c>
      <c r="G121" s="64">
        <f>E121/D121*100</f>
        <v>8.75</v>
      </c>
    </row>
    <row r="122" spans="2:7" ht="15.75" customHeight="1" x14ac:dyDescent="0.25">
      <c r="B122" s="41" t="s">
        <v>191</v>
      </c>
      <c r="C122" s="66">
        <v>0</v>
      </c>
      <c r="D122" s="67">
        <v>0</v>
      </c>
      <c r="E122" s="66">
        <v>651</v>
      </c>
      <c r="F122" s="64" t="e">
        <f t="shared" si="26"/>
        <v>#DIV/0!</v>
      </c>
      <c r="G122" s="64"/>
    </row>
    <row r="123" spans="2:7" ht="15.75" customHeight="1" x14ac:dyDescent="0.25">
      <c r="F123" s="70"/>
      <c r="G123" s="70"/>
    </row>
    <row r="124" spans="2:7" ht="15.75" customHeight="1" x14ac:dyDescent="0.25">
      <c r="F124" s="70"/>
      <c r="G124" s="70"/>
    </row>
    <row r="125" spans="2:7" ht="15.75" customHeight="1" x14ac:dyDescent="0.25">
      <c r="F125" s="70"/>
      <c r="G125" s="70"/>
    </row>
    <row r="126" spans="2:7" ht="15.75" customHeight="1" x14ac:dyDescent="0.25">
      <c r="F126" s="70"/>
      <c r="G126" s="70"/>
    </row>
    <row r="127" spans="2:7" ht="15.75" customHeight="1" x14ac:dyDescent="0.25">
      <c r="F127" s="70"/>
      <c r="G127" s="70"/>
    </row>
    <row r="128" spans="2:7" ht="15.75" customHeight="1" x14ac:dyDescent="0.25">
      <c r="F128" s="70"/>
      <c r="G128" s="70"/>
    </row>
    <row r="129" spans="6:7" ht="15.75" customHeight="1" x14ac:dyDescent="0.25">
      <c r="F129" s="70"/>
      <c r="G129" s="70"/>
    </row>
    <row r="130" spans="6:7" ht="15.75" customHeight="1" x14ac:dyDescent="0.25">
      <c r="F130" s="70"/>
      <c r="G130" s="70"/>
    </row>
    <row r="131" spans="6:7" ht="15.75" customHeight="1" x14ac:dyDescent="0.25">
      <c r="F131" s="70"/>
      <c r="G131" s="70"/>
    </row>
    <row r="132" spans="6:7" ht="15.75" customHeight="1" x14ac:dyDescent="0.25">
      <c r="F132" s="70"/>
      <c r="G132" s="70"/>
    </row>
    <row r="133" spans="6:7" ht="15.75" customHeight="1" x14ac:dyDescent="0.25">
      <c r="F133" s="70"/>
      <c r="G133" s="70"/>
    </row>
    <row r="134" spans="6:7" ht="15.75" customHeight="1" x14ac:dyDescent="0.25">
      <c r="F134" s="70"/>
      <c r="G134" s="70"/>
    </row>
    <row r="135" spans="6:7" ht="15.75" customHeight="1" x14ac:dyDescent="0.25">
      <c r="F135" s="70"/>
      <c r="G135" s="70"/>
    </row>
    <row r="136" spans="6:7" ht="15.75" customHeight="1" x14ac:dyDescent="0.25">
      <c r="F136" s="70"/>
      <c r="G136" s="70"/>
    </row>
    <row r="137" spans="6:7" ht="15.75" customHeight="1" x14ac:dyDescent="0.25">
      <c r="F137" s="70"/>
      <c r="G137" s="70"/>
    </row>
    <row r="138" spans="6:7" ht="15.75" customHeight="1" x14ac:dyDescent="0.25">
      <c r="F138" s="70"/>
      <c r="G138" s="70"/>
    </row>
    <row r="139" spans="6:7" ht="15.75" customHeight="1" x14ac:dyDescent="0.25">
      <c r="F139" s="70"/>
      <c r="G139" s="70"/>
    </row>
    <row r="140" spans="6:7" ht="15.75" customHeight="1" x14ac:dyDescent="0.25">
      <c r="F140" s="70"/>
      <c r="G140" s="70"/>
    </row>
    <row r="141" spans="6:7" ht="15.75" customHeight="1" x14ac:dyDescent="0.25">
      <c r="F141" s="70"/>
      <c r="G141" s="70"/>
    </row>
    <row r="142" spans="6:7" ht="15.75" customHeight="1" x14ac:dyDescent="0.25">
      <c r="F142" s="70"/>
      <c r="G142" s="70"/>
    </row>
    <row r="143" spans="6:7" ht="15.75" customHeight="1" x14ac:dyDescent="0.25">
      <c r="F143" s="70"/>
      <c r="G143" s="70"/>
    </row>
    <row r="144" spans="6:7" ht="15.75" customHeight="1" x14ac:dyDescent="0.25">
      <c r="F144" s="70"/>
      <c r="G144" s="70"/>
    </row>
    <row r="145" spans="6:7" ht="15.75" customHeight="1" x14ac:dyDescent="0.25">
      <c r="F145" s="70"/>
      <c r="G145" s="70"/>
    </row>
    <row r="146" spans="6:7" ht="15.75" customHeight="1" x14ac:dyDescent="0.25">
      <c r="F146" s="70"/>
      <c r="G146" s="70"/>
    </row>
    <row r="147" spans="6:7" ht="15.75" customHeight="1" x14ac:dyDescent="0.25">
      <c r="F147" s="70"/>
      <c r="G147" s="70"/>
    </row>
    <row r="148" spans="6:7" ht="15.75" customHeight="1" x14ac:dyDescent="0.25">
      <c r="F148" s="70"/>
      <c r="G148" s="70"/>
    </row>
    <row r="149" spans="6:7" ht="15.75" customHeight="1" x14ac:dyDescent="0.25">
      <c r="F149" s="70"/>
      <c r="G149" s="70"/>
    </row>
    <row r="150" spans="6:7" ht="15.75" customHeight="1" x14ac:dyDescent="0.25">
      <c r="F150" s="70"/>
      <c r="G150" s="70"/>
    </row>
    <row r="151" spans="6:7" ht="15.75" customHeight="1" x14ac:dyDescent="0.25">
      <c r="F151" s="70"/>
      <c r="G151" s="70"/>
    </row>
    <row r="152" spans="6:7" ht="15.75" customHeight="1" x14ac:dyDescent="0.25">
      <c r="F152" s="70"/>
      <c r="G152" s="70"/>
    </row>
    <row r="153" spans="6:7" ht="15.75" customHeight="1" x14ac:dyDescent="0.25">
      <c r="F153" s="70"/>
      <c r="G153" s="70"/>
    </row>
    <row r="154" spans="6:7" ht="15.75" customHeight="1" x14ac:dyDescent="0.25">
      <c r="F154" s="70"/>
      <c r="G154" s="70"/>
    </row>
    <row r="155" spans="6:7" ht="15.75" customHeight="1" x14ac:dyDescent="0.25">
      <c r="F155" s="70"/>
      <c r="G155" s="70"/>
    </row>
    <row r="156" spans="6:7" ht="15.75" customHeight="1" x14ac:dyDescent="0.25">
      <c r="F156" s="70"/>
      <c r="G156" s="70"/>
    </row>
    <row r="157" spans="6:7" ht="15.75" customHeight="1" x14ac:dyDescent="0.25">
      <c r="F157" s="70"/>
      <c r="G157" s="70"/>
    </row>
    <row r="158" spans="6:7" ht="15.75" customHeight="1" x14ac:dyDescent="0.25">
      <c r="F158" s="70"/>
      <c r="G158" s="70"/>
    </row>
    <row r="159" spans="6:7" ht="15.75" customHeight="1" x14ac:dyDescent="0.25">
      <c r="F159" s="70"/>
      <c r="G159" s="70"/>
    </row>
    <row r="160" spans="6:7" ht="15.75" customHeight="1" x14ac:dyDescent="0.25">
      <c r="F160" s="70"/>
      <c r="G160" s="70"/>
    </row>
    <row r="161" spans="6:7" ht="15.75" customHeight="1" x14ac:dyDescent="0.25">
      <c r="F161" s="70"/>
      <c r="G161" s="70"/>
    </row>
    <row r="162" spans="6:7" ht="15.75" customHeight="1" x14ac:dyDescent="0.25">
      <c r="F162" s="70"/>
      <c r="G162" s="70"/>
    </row>
    <row r="163" spans="6:7" ht="15.75" customHeight="1" x14ac:dyDescent="0.25">
      <c r="F163" s="70"/>
      <c r="G163" s="70"/>
    </row>
    <row r="164" spans="6:7" ht="15.75" customHeight="1" x14ac:dyDescent="0.25">
      <c r="F164" s="70"/>
      <c r="G164" s="70"/>
    </row>
    <row r="165" spans="6:7" ht="15.75" customHeight="1" x14ac:dyDescent="0.25">
      <c r="F165" s="70"/>
      <c r="G165" s="70"/>
    </row>
    <row r="166" spans="6:7" ht="15.75" customHeight="1" x14ac:dyDescent="0.25">
      <c r="F166" s="70"/>
      <c r="G166" s="70"/>
    </row>
    <row r="167" spans="6:7" ht="15.75" customHeight="1" x14ac:dyDescent="0.25">
      <c r="F167" s="70"/>
      <c r="G167" s="70"/>
    </row>
    <row r="168" spans="6:7" ht="15.75" customHeight="1" x14ac:dyDescent="0.25">
      <c r="F168" s="70"/>
      <c r="G168" s="70"/>
    </row>
    <row r="169" spans="6:7" ht="15.75" customHeight="1" x14ac:dyDescent="0.25">
      <c r="F169" s="70"/>
      <c r="G169" s="70"/>
    </row>
    <row r="170" spans="6:7" ht="15.75" customHeight="1" x14ac:dyDescent="0.25">
      <c r="F170" s="70"/>
      <c r="G170" s="70"/>
    </row>
    <row r="171" spans="6:7" ht="15.75" customHeight="1" x14ac:dyDescent="0.25">
      <c r="F171" s="70"/>
      <c r="G171" s="70"/>
    </row>
    <row r="172" spans="6:7" ht="15.75" customHeight="1" x14ac:dyDescent="0.25">
      <c r="F172" s="70"/>
      <c r="G172" s="70"/>
    </row>
    <row r="173" spans="6:7" ht="15.75" customHeight="1" x14ac:dyDescent="0.25">
      <c r="F173" s="70"/>
      <c r="G173" s="70"/>
    </row>
    <row r="174" spans="6:7" ht="15.75" customHeight="1" x14ac:dyDescent="0.25">
      <c r="F174" s="70"/>
      <c r="G174" s="70"/>
    </row>
    <row r="175" spans="6:7" ht="15.75" customHeight="1" x14ac:dyDescent="0.25">
      <c r="F175" s="70"/>
      <c r="G175" s="70"/>
    </row>
    <row r="176" spans="6:7" ht="15.75" customHeight="1" x14ac:dyDescent="0.25">
      <c r="F176" s="70"/>
      <c r="G176" s="70"/>
    </row>
    <row r="177" spans="6:7" ht="15.75" customHeight="1" x14ac:dyDescent="0.25">
      <c r="F177" s="70"/>
      <c r="G177" s="70"/>
    </row>
    <row r="178" spans="6:7" ht="15.75" customHeight="1" x14ac:dyDescent="0.25">
      <c r="F178" s="70"/>
      <c r="G178" s="70"/>
    </row>
    <row r="179" spans="6:7" ht="15.75" customHeight="1" x14ac:dyDescent="0.25">
      <c r="F179" s="70"/>
      <c r="G179" s="70"/>
    </row>
    <row r="180" spans="6:7" ht="15.75" customHeight="1" x14ac:dyDescent="0.25">
      <c r="F180" s="70"/>
      <c r="G180" s="70"/>
    </row>
    <row r="181" spans="6:7" ht="15.75" customHeight="1" x14ac:dyDescent="0.25">
      <c r="F181" s="70"/>
      <c r="G181" s="70"/>
    </row>
    <row r="182" spans="6:7" ht="15.75" customHeight="1" x14ac:dyDescent="0.25">
      <c r="F182" s="70"/>
      <c r="G182" s="70"/>
    </row>
    <row r="183" spans="6:7" ht="15.75" customHeight="1" x14ac:dyDescent="0.25">
      <c r="F183" s="70"/>
      <c r="G183" s="70"/>
    </row>
    <row r="184" spans="6:7" ht="15.75" customHeight="1" x14ac:dyDescent="0.25">
      <c r="F184" s="70"/>
      <c r="G184" s="70"/>
    </row>
    <row r="185" spans="6:7" ht="15.75" customHeight="1" x14ac:dyDescent="0.25">
      <c r="F185" s="70"/>
      <c r="G185" s="70"/>
    </row>
    <row r="186" spans="6:7" ht="15.75" customHeight="1" x14ac:dyDescent="0.25">
      <c r="F186" s="70"/>
      <c r="G186" s="70"/>
    </row>
    <row r="187" spans="6:7" ht="15.75" customHeight="1" x14ac:dyDescent="0.25">
      <c r="F187" s="70"/>
      <c r="G187" s="70"/>
    </row>
    <row r="188" spans="6:7" ht="15.75" customHeight="1" x14ac:dyDescent="0.25">
      <c r="F188" s="70"/>
      <c r="G188" s="70"/>
    </row>
    <row r="189" spans="6:7" ht="15.75" customHeight="1" x14ac:dyDescent="0.25">
      <c r="F189" s="70"/>
      <c r="G189" s="70"/>
    </row>
    <row r="190" spans="6:7" ht="15.75" customHeight="1" x14ac:dyDescent="0.25">
      <c r="F190" s="70"/>
      <c r="G190" s="70"/>
    </row>
    <row r="191" spans="6:7" ht="15.75" customHeight="1" x14ac:dyDescent="0.25">
      <c r="F191" s="70"/>
      <c r="G191" s="70"/>
    </row>
    <row r="192" spans="6:7" ht="15.75" customHeight="1" x14ac:dyDescent="0.25">
      <c r="F192" s="70"/>
      <c r="G192" s="70"/>
    </row>
    <row r="193" spans="6:7" ht="15.75" customHeight="1" x14ac:dyDescent="0.25">
      <c r="F193" s="70"/>
      <c r="G193" s="70"/>
    </row>
    <row r="194" spans="6:7" ht="15.75" customHeight="1" x14ac:dyDescent="0.25">
      <c r="F194" s="70"/>
      <c r="G194" s="70"/>
    </row>
    <row r="195" spans="6:7" ht="15.75" customHeight="1" x14ac:dyDescent="0.25">
      <c r="F195" s="70"/>
      <c r="G195" s="70"/>
    </row>
    <row r="196" spans="6:7" ht="15.75" customHeight="1" x14ac:dyDescent="0.25">
      <c r="F196" s="70"/>
      <c r="G196" s="70"/>
    </row>
    <row r="197" spans="6:7" ht="15.75" customHeight="1" x14ac:dyDescent="0.25">
      <c r="F197" s="70"/>
      <c r="G197" s="70"/>
    </row>
    <row r="198" spans="6:7" ht="15.75" customHeight="1" x14ac:dyDescent="0.25">
      <c r="F198" s="70"/>
      <c r="G198" s="70"/>
    </row>
    <row r="199" spans="6:7" ht="15.75" customHeight="1" x14ac:dyDescent="0.25">
      <c r="F199" s="70"/>
      <c r="G199" s="70"/>
    </row>
    <row r="200" spans="6:7" ht="15.75" customHeight="1" x14ac:dyDescent="0.25">
      <c r="F200" s="70"/>
      <c r="G200" s="70"/>
    </row>
    <row r="201" spans="6:7" ht="15.75" customHeight="1" x14ac:dyDescent="0.25">
      <c r="F201" s="70"/>
      <c r="G201" s="70"/>
    </row>
    <row r="202" spans="6:7" ht="15.75" customHeight="1" x14ac:dyDescent="0.25">
      <c r="F202" s="70"/>
      <c r="G202" s="70"/>
    </row>
    <row r="203" spans="6:7" ht="15.75" customHeight="1" x14ac:dyDescent="0.25">
      <c r="F203" s="70"/>
      <c r="G203" s="70"/>
    </row>
    <row r="204" spans="6:7" ht="15.75" customHeight="1" x14ac:dyDescent="0.25">
      <c r="F204" s="70"/>
      <c r="G204" s="70"/>
    </row>
    <row r="205" spans="6:7" ht="15.75" customHeight="1" x14ac:dyDescent="0.25">
      <c r="F205" s="70"/>
      <c r="G205" s="70"/>
    </row>
    <row r="206" spans="6:7" ht="15.75" customHeight="1" x14ac:dyDescent="0.25">
      <c r="F206" s="70"/>
      <c r="G206" s="70"/>
    </row>
    <row r="207" spans="6:7" ht="15.75" customHeight="1" x14ac:dyDescent="0.25">
      <c r="F207" s="70"/>
      <c r="G207" s="70"/>
    </row>
    <row r="208" spans="6:7" ht="15.75" customHeight="1" x14ac:dyDescent="0.25">
      <c r="F208" s="70"/>
      <c r="G208" s="70"/>
    </row>
    <row r="209" spans="6:7" ht="15.75" customHeight="1" x14ac:dyDescent="0.25">
      <c r="F209" s="70"/>
      <c r="G209" s="70"/>
    </row>
    <row r="210" spans="6:7" ht="15.75" customHeight="1" x14ac:dyDescent="0.25">
      <c r="F210" s="70"/>
      <c r="G210" s="70"/>
    </row>
    <row r="211" spans="6:7" ht="15.75" customHeight="1" x14ac:dyDescent="0.25">
      <c r="F211" s="70"/>
      <c r="G211" s="70"/>
    </row>
    <row r="212" spans="6:7" ht="15.75" customHeight="1" x14ac:dyDescent="0.25">
      <c r="F212" s="70"/>
      <c r="G212" s="70"/>
    </row>
    <row r="213" spans="6:7" ht="15.75" customHeight="1" x14ac:dyDescent="0.25">
      <c r="F213" s="70"/>
      <c r="G213" s="70"/>
    </row>
    <row r="214" spans="6:7" ht="15.75" customHeight="1" x14ac:dyDescent="0.25">
      <c r="F214" s="70"/>
      <c r="G214" s="70"/>
    </row>
    <row r="215" spans="6:7" ht="15.75" customHeight="1" x14ac:dyDescent="0.25">
      <c r="F215" s="70"/>
      <c r="G215" s="70"/>
    </row>
    <row r="216" spans="6:7" ht="15.75" customHeight="1" x14ac:dyDescent="0.25">
      <c r="F216" s="70"/>
      <c r="G216" s="70"/>
    </row>
    <row r="217" spans="6:7" ht="15.75" customHeight="1" x14ac:dyDescent="0.25">
      <c r="F217" s="70"/>
      <c r="G217" s="70"/>
    </row>
    <row r="218" spans="6:7" ht="15.75" customHeight="1" x14ac:dyDescent="0.25">
      <c r="F218" s="70"/>
      <c r="G218" s="70"/>
    </row>
    <row r="219" spans="6:7" ht="15.75" customHeight="1" x14ac:dyDescent="0.25">
      <c r="F219" s="70"/>
      <c r="G219" s="70"/>
    </row>
    <row r="220" spans="6:7" ht="15.75" customHeight="1" x14ac:dyDescent="0.25">
      <c r="F220" s="70"/>
      <c r="G220" s="70"/>
    </row>
    <row r="221" spans="6:7" ht="15.75" customHeight="1" x14ac:dyDescent="0.25">
      <c r="F221" s="70"/>
      <c r="G221" s="70"/>
    </row>
    <row r="222" spans="6:7" ht="15.75" customHeight="1" x14ac:dyDescent="0.25">
      <c r="F222" s="70"/>
      <c r="G222" s="70"/>
    </row>
    <row r="223" spans="6:7" ht="15.75" customHeight="1" x14ac:dyDescent="0.25">
      <c r="F223" s="70"/>
      <c r="G223" s="70"/>
    </row>
    <row r="224" spans="6:7" ht="15.75" customHeight="1" x14ac:dyDescent="0.25">
      <c r="F224" s="70"/>
      <c r="G224" s="70"/>
    </row>
    <row r="225" spans="6:7" ht="15.75" customHeight="1" x14ac:dyDescent="0.25">
      <c r="F225" s="70"/>
      <c r="G225" s="70"/>
    </row>
    <row r="226" spans="6:7" ht="15.75" customHeight="1" x14ac:dyDescent="0.25">
      <c r="F226" s="70"/>
      <c r="G226" s="70"/>
    </row>
    <row r="227" spans="6:7" ht="15.75" customHeight="1" x14ac:dyDescent="0.25">
      <c r="F227" s="70"/>
      <c r="G227" s="70"/>
    </row>
    <row r="228" spans="6:7" ht="15.75" customHeight="1" x14ac:dyDescent="0.25">
      <c r="F228" s="70"/>
      <c r="G228" s="70"/>
    </row>
    <row r="229" spans="6:7" ht="15.75" customHeight="1" x14ac:dyDescent="0.25">
      <c r="F229" s="70"/>
      <c r="G229" s="70"/>
    </row>
    <row r="230" spans="6:7" ht="15.75" customHeight="1" x14ac:dyDescent="0.25">
      <c r="F230" s="70"/>
      <c r="G230" s="70"/>
    </row>
    <row r="231" spans="6:7" ht="15.75" customHeight="1" x14ac:dyDescent="0.25">
      <c r="F231" s="70"/>
      <c r="G231" s="70"/>
    </row>
    <row r="232" spans="6:7" ht="15.75" customHeight="1" x14ac:dyDescent="0.25">
      <c r="F232" s="70"/>
      <c r="G232" s="70"/>
    </row>
    <row r="233" spans="6:7" ht="15.75" customHeight="1" x14ac:dyDescent="0.25">
      <c r="F233" s="70"/>
      <c r="G233" s="70"/>
    </row>
    <row r="234" spans="6:7" ht="15.75" customHeight="1" x14ac:dyDescent="0.25">
      <c r="F234" s="70"/>
      <c r="G234" s="70"/>
    </row>
    <row r="235" spans="6:7" ht="15.75" customHeight="1" x14ac:dyDescent="0.25">
      <c r="F235" s="70"/>
      <c r="G235" s="70"/>
    </row>
    <row r="236" spans="6:7" ht="15.75" customHeight="1" x14ac:dyDescent="0.25">
      <c r="F236" s="70"/>
      <c r="G236" s="70"/>
    </row>
    <row r="237" spans="6:7" ht="15.75" customHeight="1" x14ac:dyDescent="0.25">
      <c r="F237" s="70"/>
      <c r="G237" s="70"/>
    </row>
    <row r="238" spans="6:7" ht="15.75" customHeight="1" x14ac:dyDescent="0.25">
      <c r="F238" s="70"/>
      <c r="G238" s="70"/>
    </row>
    <row r="239" spans="6:7" ht="15.75" customHeight="1" x14ac:dyDescent="0.25">
      <c r="F239" s="70"/>
      <c r="G239" s="70"/>
    </row>
    <row r="240" spans="6:7" ht="15.75" customHeight="1" x14ac:dyDescent="0.25">
      <c r="F240" s="70"/>
      <c r="G240" s="70"/>
    </row>
    <row r="241" spans="6:7" ht="15.75" customHeight="1" x14ac:dyDescent="0.25">
      <c r="F241" s="70"/>
      <c r="G241" s="70"/>
    </row>
    <row r="242" spans="6:7" ht="15.75" customHeight="1" x14ac:dyDescent="0.25">
      <c r="F242" s="70"/>
      <c r="G242" s="70"/>
    </row>
    <row r="243" spans="6:7" ht="15.75" customHeight="1" x14ac:dyDescent="0.25">
      <c r="F243" s="70"/>
      <c r="G243" s="70"/>
    </row>
    <row r="244" spans="6:7" ht="15.75" customHeight="1" x14ac:dyDescent="0.25">
      <c r="F244" s="70"/>
      <c r="G244" s="70"/>
    </row>
    <row r="245" spans="6:7" ht="15.75" customHeight="1" x14ac:dyDescent="0.25">
      <c r="F245" s="70"/>
      <c r="G245" s="70"/>
    </row>
    <row r="246" spans="6:7" ht="15.75" customHeight="1" x14ac:dyDescent="0.25">
      <c r="F246" s="70"/>
      <c r="G246" s="70"/>
    </row>
    <row r="247" spans="6:7" ht="15.75" customHeight="1" x14ac:dyDescent="0.25">
      <c r="F247" s="70"/>
      <c r="G247" s="70"/>
    </row>
    <row r="248" spans="6:7" ht="15.75" customHeight="1" x14ac:dyDescent="0.25">
      <c r="F248" s="70"/>
      <c r="G248" s="70"/>
    </row>
    <row r="249" spans="6:7" ht="15.75" customHeight="1" x14ac:dyDescent="0.25">
      <c r="F249" s="70"/>
      <c r="G249" s="70"/>
    </row>
    <row r="250" spans="6:7" ht="15.75" customHeight="1" x14ac:dyDescent="0.25">
      <c r="F250" s="70"/>
      <c r="G250" s="70"/>
    </row>
    <row r="251" spans="6:7" ht="15.75" customHeight="1" x14ac:dyDescent="0.25">
      <c r="F251" s="70"/>
      <c r="G251" s="70"/>
    </row>
    <row r="252" spans="6:7" ht="15.75" customHeight="1" x14ac:dyDescent="0.25">
      <c r="F252" s="70"/>
      <c r="G252" s="70"/>
    </row>
    <row r="253" spans="6:7" ht="15.75" customHeight="1" x14ac:dyDescent="0.25">
      <c r="F253" s="70"/>
      <c r="G253" s="70"/>
    </row>
    <row r="254" spans="6:7" ht="15.75" customHeight="1" x14ac:dyDescent="0.25">
      <c r="F254" s="70"/>
      <c r="G254" s="70"/>
    </row>
    <row r="255" spans="6:7" ht="15.75" customHeight="1" x14ac:dyDescent="0.25">
      <c r="F255" s="70"/>
      <c r="G255" s="70"/>
    </row>
    <row r="256" spans="6:7" ht="15.75" customHeight="1" x14ac:dyDescent="0.25">
      <c r="F256" s="70"/>
      <c r="G256" s="70"/>
    </row>
    <row r="257" spans="6:7" ht="15.75" customHeight="1" x14ac:dyDescent="0.25">
      <c r="F257" s="70"/>
      <c r="G257" s="70"/>
    </row>
    <row r="258" spans="6:7" ht="15.75" customHeight="1" x14ac:dyDescent="0.25">
      <c r="F258" s="70"/>
      <c r="G258" s="70"/>
    </row>
    <row r="259" spans="6:7" ht="15.75" customHeight="1" x14ac:dyDescent="0.25">
      <c r="F259" s="70"/>
      <c r="G259" s="70"/>
    </row>
    <row r="260" spans="6:7" ht="15.75" customHeight="1" x14ac:dyDescent="0.25">
      <c r="F260" s="70"/>
      <c r="G260" s="70"/>
    </row>
    <row r="261" spans="6:7" ht="15.75" customHeight="1" x14ac:dyDescent="0.25">
      <c r="F261" s="70"/>
      <c r="G261" s="70"/>
    </row>
    <row r="262" spans="6:7" ht="15.75" customHeight="1" x14ac:dyDescent="0.25">
      <c r="F262" s="70"/>
      <c r="G262" s="70"/>
    </row>
    <row r="263" spans="6:7" ht="15.75" customHeight="1" x14ac:dyDescent="0.25">
      <c r="F263" s="70"/>
      <c r="G263" s="70"/>
    </row>
    <row r="264" spans="6:7" ht="15.75" customHeight="1" x14ac:dyDescent="0.25">
      <c r="F264" s="70"/>
      <c r="G264" s="70"/>
    </row>
    <row r="265" spans="6:7" ht="15.75" customHeight="1" x14ac:dyDescent="0.25">
      <c r="F265" s="70"/>
      <c r="G265" s="70"/>
    </row>
    <row r="266" spans="6:7" ht="15.75" customHeight="1" x14ac:dyDescent="0.25">
      <c r="F266" s="70"/>
      <c r="G266" s="70"/>
    </row>
    <row r="267" spans="6:7" ht="15.75" customHeight="1" x14ac:dyDescent="0.25">
      <c r="F267" s="70"/>
      <c r="G267" s="70"/>
    </row>
    <row r="268" spans="6:7" ht="15.75" customHeight="1" x14ac:dyDescent="0.25">
      <c r="F268" s="70"/>
      <c r="G268" s="70"/>
    </row>
    <row r="269" spans="6:7" ht="15.75" customHeight="1" x14ac:dyDescent="0.25">
      <c r="F269" s="70"/>
      <c r="G269" s="70"/>
    </row>
    <row r="270" spans="6:7" ht="15.75" customHeight="1" x14ac:dyDescent="0.25">
      <c r="F270" s="70"/>
      <c r="G270" s="70"/>
    </row>
    <row r="271" spans="6:7" ht="15.75" customHeight="1" x14ac:dyDescent="0.25">
      <c r="F271" s="70"/>
      <c r="G271" s="70"/>
    </row>
    <row r="272" spans="6:7" ht="15.75" customHeight="1" x14ac:dyDescent="0.25">
      <c r="F272" s="70"/>
      <c r="G272" s="70"/>
    </row>
    <row r="273" spans="6:7" ht="15.75" customHeight="1" x14ac:dyDescent="0.25">
      <c r="F273" s="70"/>
      <c r="G273" s="70"/>
    </row>
    <row r="274" spans="6:7" ht="15.75" customHeight="1" x14ac:dyDescent="0.25">
      <c r="F274" s="70"/>
      <c r="G274" s="70"/>
    </row>
    <row r="275" spans="6:7" ht="15.75" customHeight="1" x14ac:dyDescent="0.25">
      <c r="F275" s="70"/>
      <c r="G275" s="70"/>
    </row>
    <row r="276" spans="6:7" ht="15.75" customHeight="1" x14ac:dyDescent="0.25">
      <c r="F276" s="70"/>
      <c r="G276" s="70"/>
    </row>
    <row r="277" spans="6:7" ht="15.75" customHeight="1" x14ac:dyDescent="0.25">
      <c r="F277" s="70"/>
      <c r="G277" s="70"/>
    </row>
    <row r="278" spans="6:7" ht="15.75" customHeight="1" x14ac:dyDescent="0.25">
      <c r="F278" s="70"/>
      <c r="G278" s="70"/>
    </row>
    <row r="279" spans="6:7" ht="15.75" customHeight="1" x14ac:dyDescent="0.25">
      <c r="F279" s="70"/>
      <c r="G279" s="70"/>
    </row>
    <row r="280" spans="6:7" ht="15.75" customHeight="1" x14ac:dyDescent="0.25">
      <c r="F280" s="70"/>
      <c r="G280" s="70"/>
    </row>
    <row r="281" spans="6:7" ht="15.75" customHeight="1" x14ac:dyDescent="0.25">
      <c r="F281" s="70"/>
      <c r="G281" s="70"/>
    </row>
    <row r="282" spans="6:7" ht="15.75" customHeight="1" x14ac:dyDescent="0.25">
      <c r="F282" s="70"/>
      <c r="G282" s="70"/>
    </row>
    <row r="283" spans="6:7" ht="15.75" customHeight="1" x14ac:dyDescent="0.25">
      <c r="F283" s="70"/>
      <c r="G283" s="70"/>
    </row>
    <row r="284" spans="6:7" ht="15.75" customHeight="1" x14ac:dyDescent="0.25">
      <c r="F284" s="70"/>
      <c r="G284" s="70"/>
    </row>
    <row r="285" spans="6:7" ht="15.75" customHeight="1" x14ac:dyDescent="0.25">
      <c r="F285" s="70"/>
      <c r="G285" s="70"/>
    </row>
    <row r="286" spans="6:7" ht="15.75" customHeight="1" x14ac:dyDescent="0.25">
      <c r="F286" s="70"/>
      <c r="G286" s="70"/>
    </row>
    <row r="287" spans="6:7" ht="15.75" customHeight="1" x14ac:dyDescent="0.25">
      <c r="F287" s="70"/>
      <c r="G287" s="70"/>
    </row>
    <row r="288" spans="6:7" ht="15.75" customHeight="1" x14ac:dyDescent="0.25">
      <c r="F288" s="70"/>
      <c r="G288" s="70"/>
    </row>
    <row r="289" spans="6:7" ht="15.75" customHeight="1" x14ac:dyDescent="0.25">
      <c r="F289" s="70"/>
      <c r="G289" s="70"/>
    </row>
    <row r="290" spans="6:7" ht="15.75" customHeight="1" x14ac:dyDescent="0.25">
      <c r="F290" s="70"/>
      <c r="G290" s="70"/>
    </row>
    <row r="291" spans="6:7" ht="15.75" customHeight="1" x14ac:dyDescent="0.25">
      <c r="F291" s="70"/>
      <c r="G291" s="70"/>
    </row>
    <row r="292" spans="6:7" ht="15.75" customHeight="1" x14ac:dyDescent="0.25">
      <c r="F292" s="70"/>
      <c r="G292" s="70"/>
    </row>
    <row r="293" spans="6:7" ht="15.75" customHeight="1" x14ac:dyDescent="0.25">
      <c r="F293" s="70"/>
      <c r="G293" s="70"/>
    </row>
    <row r="294" spans="6:7" ht="15.75" customHeight="1" x14ac:dyDescent="0.25">
      <c r="F294" s="70"/>
      <c r="G294" s="70"/>
    </row>
    <row r="295" spans="6:7" ht="15.75" customHeight="1" x14ac:dyDescent="0.25">
      <c r="F295" s="70"/>
      <c r="G295" s="70"/>
    </row>
    <row r="296" spans="6:7" ht="15.75" customHeight="1" x14ac:dyDescent="0.25">
      <c r="F296" s="70"/>
      <c r="G296" s="70"/>
    </row>
    <row r="297" spans="6:7" ht="15.75" customHeight="1" x14ac:dyDescent="0.25">
      <c r="F297" s="70"/>
      <c r="G297" s="70"/>
    </row>
    <row r="298" spans="6:7" ht="15.75" customHeight="1" x14ac:dyDescent="0.25">
      <c r="F298" s="70"/>
      <c r="G298" s="70"/>
    </row>
    <row r="299" spans="6:7" ht="15.75" customHeight="1" x14ac:dyDescent="0.25">
      <c r="F299" s="70"/>
      <c r="G299" s="70"/>
    </row>
    <row r="300" spans="6:7" ht="15.75" customHeight="1" x14ac:dyDescent="0.25">
      <c r="F300" s="70"/>
      <c r="G300" s="70"/>
    </row>
    <row r="301" spans="6:7" ht="15.75" customHeight="1" x14ac:dyDescent="0.25">
      <c r="F301" s="70"/>
      <c r="G301" s="70"/>
    </row>
    <row r="302" spans="6:7" ht="15.75" customHeight="1" x14ac:dyDescent="0.25">
      <c r="F302" s="70"/>
      <c r="G302" s="70"/>
    </row>
    <row r="303" spans="6:7" ht="15.75" customHeight="1" x14ac:dyDescent="0.25">
      <c r="F303" s="70"/>
      <c r="G303" s="70"/>
    </row>
    <row r="304" spans="6:7" ht="15.75" customHeight="1" x14ac:dyDescent="0.25">
      <c r="F304" s="70"/>
      <c r="G304" s="70"/>
    </row>
    <row r="305" spans="6:7" ht="15.75" customHeight="1" x14ac:dyDescent="0.25">
      <c r="F305" s="70"/>
      <c r="G305" s="70"/>
    </row>
    <row r="306" spans="6:7" ht="15.75" customHeight="1" x14ac:dyDescent="0.25">
      <c r="F306" s="70"/>
      <c r="G306" s="70"/>
    </row>
    <row r="307" spans="6:7" ht="15.75" customHeight="1" x14ac:dyDescent="0.25">
      <c r="F307" s="70"/>
      <c r="G307" s="70"/>
    </row>
    <row r="308" spans="6:7" ht="15.75" customHeight="1" x14ac:dyDescent="0.25">
      <c r="F308" s="70"/>
      <c r="G308" s="70"/>
    </row>
    <row r="309" spans="6:7" ht="15.75" customHeight="1" x14ac:dyDescent="0.25">
      <c r="F309" s="70"/>
      <c r="G309" s="70"/>
    </row>
    <row r="310" spans="6:7" ht="15.75" customHeight="1" x14ac:dyDescent="0.25">
      <c r="F310" s="70"/>
      <c r="G310" s="70"/>
    </row>
    <row r="311" spans="6:7" ht="15.75" customHeight="1" x14ac:dyDescent="0.25">
      <c r="F311" s="70"/>
      <c r="G311" s="70"/>
    </row>
    <row r="312" spans="6:7" ht="15.75" customHeight="1" x14ac:dyDescent="0.25">
      <c r="F312" s="70"/>
      <c r="G312" s="70"/>
    </row>
    <row r="313" spans="6:7" ht="15.75" customHeight="1" x14ac:dyDescent="0.25">
      <c r="F313" s="70"/>
      <c r="G313" s="70"/>
    </row>
    <row r="314" spans="6:7" ht="15.75" customHeight="1" x14ac:dyDescent="0.25">
      <c r="F314" s="70"/>
      <c r="G314" s="70"/>
    </row>
    <row r="315" spans="6:7" ht="15.75" customHeight="1" x14ac:dyDescent="0.25">
      <c r="F315" s="70"/>
      <c r="G315" s="70"/>
    </row>
    <row r="316" spans="6:7" ht="15.75" customHeight="1" x14ac:dyDescent="0.25">
      <c r="F316" s="70"/>
      <c r="G316" s="70"/>
    </row>
    <row r="317" spans="6:7" ht="15.75" customHeight="1" x14ac:dyDescent="0.25">
      <c r="F317" s="70"/>
      <c r="G317" s="70"/>
    </row>
    <row r="318" spans="6:7" ht="15.75" customHeight="1" x14ac:dyDescent="0.25">
      <c r="F318" s="70"/>
      <c r="G318" s="70"/>
    </row>
    <row r="319" spans="6:7" ht="15.75" customHeight="1" x14ac:dyDescent="0.25">
      <c r="F319" s="70"/>
      <c r="G319" s="70"/>
    </row>
    <row r="320" spans="6:7" ht="15.75" customHeight="1" x14ac:dyDescent="0.25">
      <c r="F320" s="70"/>
      <c r="G320" s="70"/>
    </row>
    <row r="321" spans="6:7" ht="15.75" customHeight="1" x14ac:dyDescent="0.25">
      <c r="F321" s="70"/>
      <c r="G321" s="70"/>
    </row>
    <row r="322" spans="6:7" ht="15.75" customHeight="1" x14ac:dyDescent="0.25">
      <c r="F322" s="70"/>
      <c r="G322" s="70"/>
    </row>
    <row r="323" spans="6:7" ht="15.75" customHeight="1" x14ac:dyDescent="0.25">
      <c r="F323" s="70"/>
      <c r="G323" s="70"/>
    </row>
    <row r="324" spans="6:7" ht="15.75" customHeight="1" x14ac:dyDescent="0.25">
      <c r="F324" s="70"/>
      <c r="G324" s="70"/>
    </row>
    <row r="325" spans="6:7" ht="15.75" customHeight="1" x14ac:dyDescent="0.25">
      <c r="F325" s="70"/>
      <c r="G325" s="70"/>
    </row>
    <row r="326" spans="6:7" ht="15.75" customHeight="1" x14ac:dyDescent="0.25">
      <c r="F326" s="70"/>
      <c r="G326" s="70"/>
    </row>
    <row r="327" spans="6:7" ht="15.75" customHeight="1" x14ac:dyDescent="0.25">
      <c r="F327" s="70"/>
      <c r="G327" s="70"/>
    </row>
    <row r="328" spans="6:7" ht="15.75" customHeight="1" x14ac:dyDescent="0.25">
      <c r="F328" s="70"/>
      <c r="G328" s="70"/>
    </row>
    <row r="329" spans="6:7" ht="15.75" customHeight="1" x14ac:dyDescent="0.25">
      <c r="F329" s="70"/>
      <c r="G329" s="70"/>
    </row>
    <row r="330" spans="6:7" ht="15.75" customHeight="1" x14ac:dyDescent="0.25">
      <c r="F330" s="70"/>
      <c r="G330" s="70"/>
    </row>
    <row r="331" spans="6:7" ht="15.75" customHeight="1" x14ac:dyDescent="0.25">
      <c r="F331" s="70"/>
      <c r="G331" s="70"/>
    </row>
    <row r="332" spans="6:7" ht="15.75" customHeight="1" x14ac:dyDescent="0.25">
      <c r="F332" s="70"/>
      <c r="G332" s="70"/>
    </row>
    <row r="333" spans="6:7" ht="15.75" customHeight="1" x14ac:dyDescent="0.25">
      <c r="F333" s="70"/>
      <c r="G333" s="70"/>
    </row>
    <row r="334" spans="6:7" ht="15.75" customHeight="1" x14ac:dyDescent="0.25">
      <c r="F334" s="70"/>
      <c r="G334" s="70"/>
    </row>
    <row r="335" spans="6:7" ht="15.75" customHeight="1" x14ac:dyDescent="0.25">
      <c r="F335" s="70"/>
      <c r="G335" s="70"/>
    </row>
    <row r="336" spans="6:7" ht="15.75" customHeight="1" x14ac:dyDescent="0.25">
      <c r="F336" s="70"/>
      <c r="G336" s="70"/>
    </row>
    <row r="337" spans="6:7" ht="15.75" customHeight="1" x14ac:dyDescent="0.25">
      <c r="F337" s="70"/>
      <c r="G337" s="70"/>
    </row>
    <row r="338" spans="6:7" ht="15.75" customHeight="1" x14ac:dyDescent="0.25">
      <c r="F338" s="70"/>
      <c r="G338" s="70"/>
    </row>
    <row r="339" spans="6:7" ht="15.75" customHeight="1" x14ac:dyDescent="0.25">
      <c r="F339" s="70"/>
      <c r="G339" s="70"/>
    </row>
    <row r="340" spans="6:7" ht="15.75" customHeight="1" x14ac:dyDescent="0.25">
      <c r="F340" s="70"/>
      <c r="G340" s="70"/>
    </row>
    <row r="341" spans="6:7" ht="15.75" customHeight="1" x14ac:dyDescent="0.25">
      <c r="F341" s="70"/>
      <c r="G341" s="70"/>
    </row>
    <row r="342" spans="6:7" ht="15.75" customHeight="1" x14ac:dyDescent="0.25">
      <c r="F342" s="70"/>
      <c r="G342" s="70"/>
    </row>
    <row r="343" spans="6:7" ht="15.75" customHeight="1" x14ac:dyDescent="0.25">
      <c r="F343" s="70"/>
      <c r="G343" s="70"/>
    </row>
    <row r="344" spans="6:7" ht="15.75" customHeight="1" x14ac:dyDescent="0.25">
      <c r="F344" s="70"/>
      <c r="G344" s="70"/>
    </row>
    <row r="345" spans="6:7" ht="15.75" customHeight="1" x14ac:dyDescent="0.25">
      <c r="F345" s="70"/>
      <c r="G345" s="70"/>
    </row>
    <row r="346" spans="6:7" ht="15.75" customHeight="1" x14ac:dyDescent="0.25">
      <c r="F346" s="70"/>
      <c r="G346" s="70"/>
    </row>
    <row r="347" spans="6:7" ht="15.75" customHeight="1" x14ac:dyDescent="0.25">
      <c r="F347" s="70"/>
      <c r="G347" s="70"/>
    </row>
    <row r="348" spans="6:7" ht="15.75" customHeight="1" x14ac:dyDescent="0.25">
      <c r="F348" s="70"/>
      <c r="G348" s="70"/>
    </row>
    <row r="349" spans="6:7" ht="15.75" customHeight="1" x14ac:dyDescent="0.25">
      <c r="F349" s="70"/>
      <c r="G349" s="70"/>
    </row>
    <row r="350" spans="6:7" ht="15.75" customHeight="1" x14ac:dyDescent="0.25">
      <c r="F350" s="70"/>
      <c r="G350" s="70"/>
    </row>
    <row r="351" spans="6:7" ht="15.75" customHeight="1" x14ac:dyDescent="0.25">
      <c r="F351" s="70"/>
      <c r="G351" s="70"/>
    </row>
    <row r="352" spans="6:7" ht="15.75" customHeight="1" x14ac:dyDescent="0.25">
      <c r="F352" s="70"/>
      <c r="G352" s="70"/>
    </row>
    <row r="353" spans="6:7" ht="15.75" customHeight="1" x14ac:dyDescent="0.25">
      <c r="F353" s="70"/>
      <c r="G353" s="70"/>
    </row>
    <row r="354" spans="6:7" ht="15.75" customHeight="1" x14ac:dyDescent="0.25">
      <c r="F354" s="70"/>
      <c r="G354" s="70"/>
    </row>
    <row r="355" spans="6:7" ht="15.75" customHeight="1" x14ac:dyDescent="0.25">
      <c r="F355" s="70"/>
      <c r="G355" s="70"/>
    </row>
    <row r="356" spans="6:7" ht="15.75" customHeight="1" x14ac:dyDescent="0.25">
      <c r="F356" s="70"/>
      <c r="G356" s="70"/>
    </row>
    <row r="357" spans="6:7" ht="15.75" customHeight="1" x14ac:dyDescent="0.25">
      <c r="F357" s="70"/>
      <c r="G357" s="70"/>
    </row>
    <row r="358" spans="6:7" ht="15.75" customHeight="1" x14ac:dyDescent="0.25">
      <c r="F358" s="70"/>
      <c r="G358" s="70"/>
    </row>
    <row r="359" spans="6:7" ht="15.75" customHeight="1" x14ac:dyDescent="0.25">
      <c r="F359" s="70"/>
      <c r="G359" s="70"/>
    </row>
    <row r="360" spans="6:7" ht="15.75" customHeight="1" x14ac:dyDescent="0.25">
      <c r="F360" s="70"/>
      <c r="G360" s="70"/>
    </row>
    <row r="361" spans="6:7" ht="15.75" customHeight="1" x14ac:dyDescent="0.25">
      <c r="F361" s="70"/>
      <c r="G361" s="70"/>
    </row>
    <row r="362" spans="6:7" ht="15.75" customHeight="1" x14ac:dyDescent="0.25">
      <c r="F362" s="70"/>
      <c r="G362" s="70"/>
    </row>
    <row r="363" spans="6:7" ht="15.75" customHeight="1" x14ac:dyDescent="0.25">
      <c r="F363" s="70"/>
      <c r="G363" s="70"/>
    </row>
    <row r="364" spans="6:7" ht="15.75" customHeight="1" x14ac:dyDescent="0.25">
      <c r="F364" s="70"/>
      <c r="G364" s="70"/>
    </row>
    <row r="365" spans="6:7" ht="15.75" customHeight="1" x14ac:dyDescent="0.25">
      <c r="F365" s="70"/>
      <c r="G365" s="70"/>
    </row>
    <row r="366" spans="6:7" ht="15.75" customHeight="1" x14ac:dyDescent="0.25">
      <c r="F366" s="70"/>
      <c r="G366" s="70"/>
    </row>
    <row r="367" spans="6:7" ht="15.75" customHeight="1" x14ac:dyDescent="0.25">
      <c r="F367" s="70"/>
      <c r="G367" s="70"/>
    </row>
    <row r="368" spans="6:7" ht="15.75" customHeight="1" x14ac:dyDescent="0.25">
      <c r="F368" s="70"/>
      <c r="G368" s="70"/>
    </row>
    <row r="369" spans="6:7" ht="15.75" customHeight="1" x14ac:dyDescent="0.25">
      <c r="F369" s="70"/>
      <c r="G369" s="70"/>
    </row>
    <row r="370" spans="6:7" ht="15.75" customHeight="1" x14ac:dyDescent="0.25">
      <c r="F370" s="70"/>
      <c r="G370" s="70"/>
    </row>
    <row r="371" spans="6:7" ht="15.75" customHeight="1" x14ac:dyDescent="0.25">
      <c r="F371" s="70"/>
      <c r="G371" s="70"/>
    </row>
    <row r="372" spans="6:7" ht="15.75" customHeight="1" x14ac:dyDescent="0.25">
      <c r="F372" s="70"/>
      <c r="G372" s="70"/>
    </row>
    <row r="373" spans="6:7" ht="15.75" customHeight="1" x14ac:dyDescent="0.25">
      <c r="F373" s="70"/>
      <c r="G373" s="70"/>
    </row>
    <row r="374" spans="6:7" ht="15.75" customHeight="1" x14ac:dyDescent="0.25">
      <c r="F374" s="70"/>
      <c r="G374" s="70"/>
    </row>
    <row r="375" spans="6:7" ht="15.75" customHeight="1" x14ac:dyDescent="0.25">
      <c r="F375" s="70"/>
      <c r="G375" s="70"/>
    </row>
    <row r="376" spans="6:7" ht="15.75" customHeight="1" x14ac:dyDescent="0.25">
      <c r="F376" s="70"/>
      <c r="G376" s="70"/>
    </row>
    <row r="377" spans="6:7" ht="15.75" customHeight="1" x14ac:dyDescent="0.25">
      <c r="F377" s="70"/>
      <c r="G377" s="70"/>
    </row>
    <row r="378" spans="6:7" ht="15.75" customHeight="1" x14ac:dyDescent="0.25">
      <c r="F378" s="70"/>
      <c r="G378" s="70"/>
    </row>
    <row r="379" spans="6:7" ht="15.75" customHeight="1" x14ac:dyDescent="0.25">
      <c r="F379" s="70"/>
      <c r="G379" s="70"/>
    </row>
    <row r="380" spans="6:7" ht="15.75" customHeight="1" x14ac:dyDescent="0.25">
      <c r="F380" s="70"/>
      <c r="G380" s="70"/>
    </row>
    <row r="381" spans="6:7" ht="15.75" customHeight="1" x14ac:dyDescent="0.25">
      <c r="F381" s="70"/>
      <c r="G381" s="70"/>
    </row>
    <row r="382" spans="6:7" ht="15.75" customHeight="1" x14ac:dyDescent="0.25">
      <c r="F382" s="70"/>
      <c r="G382" s="70"/>
    </row>
    <row r="383" spans="6:7" ht="15.75" customHeight="1" x14ac:dyDescent="0.25">
      <c r="F383" s="70"/>
      <c r="G383" s="70"/>
    </row>
    <row r="384" spans="6:7" ht="15.75" customHeight="1" x14ac:dyDescent="0.25">
      <c r="F384" s="70"/>
      <c r="G384" s="70"/>
    </row>
    <row r="385" spans="6:7" ht="15.75" customHeight="1" x14ac:dyDescent="0.25">
      <c r="F385" s="70"/>
      <c r="G385" s="70"/>
    </row>
    <row r="386" spans="6:7" ht="15.75" customHeight="1" x14ac:dyDescent="0.25">
      <c r="F386" s="70"/>
      <c r="G386" s="70"/>
    </row>
    <row r="387" spans="6:7" ht="15.75" customHeight="1" x14ac:dyDescent="0.25">
      <c r="F387" s="70"/>
      <c r="G387" s="70"/>
    </row>
    <row r="388" spans="6:7" ht="15.75" customHeight="1" x14ac:dyDescent="0.25">
      <c r="F388" s="70"/>
      <c r="G388" s="70"/>
    </row>
    <row r="389" spans="6:7" ht="15.75" customHeight="1" x14ac:dyDescent="0.25">
      <c r="F389" s="70"/>
      <c r="G389" s="70"/>
    </row>
    <row r="390" spans="6:7" ht="15.75" customHeight="1" x14ac:dyDescent="0.25">
      <c r="F390" s="70"/>
      <c r="G390" s="70"/>
    </row>
    <row r="391" spans="6:7" ht="15.75" customHeight="1" x14ac:dyDescent="0.25">
      <c r="F391" s="70"/>
      <c r="G391" s="70"/>
    </row>
    <row r="392" spans="6:7" ht="15.75" customHeight="1" x14ac:dyDescent="0.25">
      <c r="F392" s="70"/>
      <c r="G392" s="70"/>
    </row>
    <row r="393" spans="6:7" ht="15.75" customHeight="1" x14ac:dyDescent="0.25">
      <c r="F393" s="70"/>
      <c r="G393" s="70"/>
    </row>
    <row r="394" spans="6:7" ht="15.75" customHeight="1" x14ac:dyDescent="0.25">
      <c r="F394" s="70"/>
      <c r="G394" s="70"/>
    </row>
    <row r="395" spans="6:7" ht="15.75" customHeight="1" x14ac:dyDescent="0.25">
      <c r="F395" s="70"/>
      <c r="G395" s="70"/>
    </row>
    <row r="396" spans="6:7" ht="15.75" customHeight="1" x14ac:dyDescent="0.25">
      <c r="F396" s="70"/>
      <c r="G396" s="70"/>
    </row>
    <row r="397" spans="6:7" ht="15.75" customHeight="1" x14ac:dyDescent="0.25">
      <c r="F397" s="70"/>
      <c r="G397" s="70"/>
    </row>
    <row r="398" spans="6:7" ht="15.75" customHeight="1" x14ac:dyDescent="0.25">
      <c r="F398" s="70"/>
      <c r="G398" s="70"/>
    </row>
    <row r="399" spans="6:7" ht="15.75" customHeight="1" x14ac:dyDescent="0.25">
      <c r="F399" s="70"/>
      <c r="G399" s="70"/>
    </row>
    <row r="400" spans="6:7" ht="15.75" customHeight="1" x14ac:dyDescent="0.25">
      <c r="F400" s="70"/>
      <c r="G400" s="70"/>
    </row>
    <row r="401" spans="6:7" ht="15.75" customHeight="1" x14ac:dyDescent="0.25">
      <c r="F401" s="70"/>
      <c r="G401" s="70"/>
    </row>
    <row r="402" spans="6:7" ht="15.75" customHeight="1" x14ac:dyDescent="0.25">
      <c r="F402" s="70"/>
      <c r="G402" s="70"/>
    </row>
    <row r="403" spans="6:7" ht="15.75" customHeight="1" x14ac:dyDescent="0.25">
      <c r="F403" s="70"/>
      <c r="G403" s="70"/>
    </row>
    <row r="404" spans="6:7" ht="15.75" customHeight="1" x14ac:dyDescent="0.25">
      <c r="F404" s="70"/>
      <c r="G404" s="70"/>
    </row>
    <row r="405" spans="6:7" ht="15.75" customHeight="1" x14ac:dyDescent="0.25">
      <c r="F405" s="70"/>
      <c r="G405" s="70"/>
    </row>
    <row r="406" spans="6:7" ht="15.75" customHeight="1" x14ac:dyDescent="0.25">
      <c r="F406" s="70"/>
      <c r="G406" s="70"/>
    </row>
    <row r="407" spans="6:7" ht="15.75" customHeight="1" x14ac:dyDescent="0.25">
      <c r="F407" s="70"/>
      <c r="G407" s="70"/>
    </row>
    <row r="408" spans="6:7" ht="15.75" customHeight="1" x14ac:dyDescent="0.25">
      <c r="F408" s="70"/>
      <c r="G408" s="70"/>
    </row>
    <row r="409" spans="6:7" ht="15.75" customHeight="1" x14ac:dyDescent="0.25">
      <c r="F409" s="70"/>
      <c r="G409" s="70"/>
    </row>
    <row r="410" spans="6:7" ht="15.75" customHeight="1" x14ac:dyDescent="0.25">
      <c r="F410" s="70"/>
      <c r="G410" s="70"/>
    </row>
    <row r="411" spans="6:7" ht="15.75" customHeight="1" x14ac:dyDescent="0.25">
      <c r="F411" s="70"/>
      <c r="G411" s="70"/>
    </row>
    <row r="412" spans="6:7" ht="15.75" customHeight="1" x14ac:dyDescent="0.25">
      <c r="F412" s="70"/>
      <c r="G412" s="70"/>
    </row>
    <row r="413" spans="6:7" ht="15.75" customHeight="1" x14ac:dyDescent="0.25">
      <c r="F413" s="70"/>
      <c r="G413" s="70"/>
    </row>
    <row r="414" spans="6:7" ht="15.75" customHeight="1" x14ac:dyDescent="0.25">
      <c r="F414" s="70"/>
      <c r="G414" s="70"/>
    </row>
    <row r="415" spans="6:7" ht="15.75" customHeight="1" x14ac:dyDescent="0.25">
      <c r="F415" s="70"/>
      <c r="G415" s="70"/>
    </row>
    <row r="416" spans="6:7" ht="15.75" customHeight="1" x14ac:dyDescent="0.25">
      <c r="F416" s="70"/>
      <c r="G416" s="70"/>
    </row>
    <row r="417" spans="6:7" ht="15.75" customHeight="1" x14ac:dyDescent="0.25">
      <c r="F417" s="70"/>
      <c r="G417" s="70"/>
    </row>
    <row r="418" spans="6:7" ht="15.75" customHeight="1" x14ac:dyDescent="0.25">
      <c r="F418" s="70"/>
      <c r="G418" s="70"/>
    </row>
    <row r="419" spans="6:7" ht="15.75" customHeight="1" x14ac:dyDescent="0.25">
      <c r="F419" s="70"/>
      <c r="G419" s="70"/>
    </row>
    <row r="420" spans="6:7" ht="15.75" customHeight="1" x14ac:dyDescent="0.25">
      <c r="F420" s="70"/>
      <c r="G420" s="70"/>
    </row>
    <row r="421" spans="6:7" ht="15.75" customHeight="1" x14ac:dyDescent="0.25">
      <c r="F421" s="70"/>
      <c r="G421" s="70"/>
    </row>
    <row r="422" spans="6:7" ht="15.75" customHeight="1" x14ac:dyDescent="0.25">
      <c r="F422" s="70"/>
      <c r="G422" s="70"/>
    </row>
    <row r="423" spans="6:7" ht="15.75" customHeight="1" x14ac:dyDescent="0.25">
      <c r="F423" s="70"/>
      <c r="G423" s="70"/>
    </row>
    <row r="424" spans="6:7" ht="15.75" customHeight="1" x14ac:dyDescent="0.25">
      <c r="F424" s="70"/>
      <c r="G424" s="70"/>
    </row>
    <row r="425" spans="6:7" ht="15.75" customHeight="1" x14ac:dyDescent="0.25">
      <c r="F425" s="70"/>
      <c r="G425" s="70"/>
    </row>
    <row r="426" spans="6:7" ht="15.75" customHeight="1" x14ac:dyDescent="0.25">
      <c r="F426" s="70"/>
      <c r="G426" s="70"/>
    </row>
    <row r="427" spans="6:7" ht="15.75" customHeight="1" x14ac:dyDescent="0.25">
      <c r="F427" s="70"/>
      <c r="G427" s="70"/>
    </row>
    <row r="428" spans="6:7" ht="15.75" customHeight="1" x14ac:dyDescent="0.25">
      <c r="F428" s="70"/>
      <c r="G428" s="70"/>
    </row>
    <row r="429" spans="6:7" ht="15.75" customHeight="1" x14ac:dyDescent="0.25">
      <c r="F429" s="70"/>
      <c r="G429" s="70"/>
    </row>
    <row r="430" spans="6:7" ht="15.75" customHeight="1" x14ac:dyDescent="0.25">
      <c r="F430" s="70"/>
      <c r="G430" s="70"/>
    </row>
    <row r="431" spans="6:7" ht="15.75" customHeight="1" x14ac:dyDescent="0.25">
      <c r="F431" s="70"/>
      <c r="G431" s="70"/>
    </row>
    <row r="432" spans="6:7" ht="15.75" customHeight="1" x14ac:dyDescent="0.25">
      <c r="F432" s="70"/>
      <c r="G432" s="70"/>
    </row>
    <row r="433" spans="6:7" ht="15.75" customHeight="1" x14ac:dyDescent="0.25">
      <c r="F433" s="70"/>
      <c r="G433" s="70"/>
    </row>
    <row r="434" spans="6:7" ht="15.75" customHeight="1" x14ac:dyDescent="0.25">
      <c r="F434" s="70"/>
      <c r="G434" s="70"/>
    </row>
    <row r="435" spans="6:7" ht="15.75" customHeight="1" x14ac:dyDescent="0.25">
      <c r="F435" s="70"/>
      <c r="G435" s="70"/>
    </row>
    <row r="436" spans="6:7" ht="15.75" customHeight="1" x14ac:dyDescent="0.25">
      <c r="F436" s="70"/>
      <c r="G436" s="70"/>
    </row>
    <row r="437" spans="6:7" ht="15.75" customHeight="1" x14ac:dyDescent="0.25">
      <c r="F437" s="70"/>
      <c r="G437" s="70"/>
    </row>
    <row r="438" spans="6:7" ht="15.75" customHeight="1" x14ac:dyDescent="0.25">
      <c r="F438" s="70"/>
      <c r="G438" s="70"/>
    </row>
    <row r="439" spans="6:7" ht="15.75" customHeight="1" x14ac:dyDescent="0.25">
      <c r="F439" s="70"/>
      <c r="G439" s="70"/>
    </row>
    <row r="440" spans="6:7" ht="15.75" customHeight="1" x14ac:dyDescent="0.25">
      <c r="F440" s="70"/>
      <c r="G440" s="70"/>
    </row>
    <row r="441" spans="6:7" ht="15.75" customHeight="1" x14ac:dyDescent="0.25">
      <c r="F441" s="70"/>
      <c r="G441" s="70"/>
    </row>
    <row r="442" spans="6:7" ht="15.75" customHeight="1" x14ac:dyDescent="0.25">
      <c r="F442" s="70"/>
      <c r="G442" s="70"/>
    </row>
    <row r="443" spans="6:7" ht="15.75" customHeight="1" x14ac:dyDescent="0.25">
      <c r="F443" s="70"/>
      <c r="G443" s="70"/>
    </row>
    <row r="444" spans="6:7" ht="15.75" customHeight="1" x14ac:dyDescent="0.25">
      <c r="F444" s="70"/>
      <c r="G444" s="70"/>
    </row>
    <row r="445" spans="6:7" ht="15.75" customHeight="1" x14ac:dyDescent="0.25">
      <c r="F445" s="70"/>
      <c r="G445" s="70"/>
    </row>
    <row r="446" spans="6:7" ht="15.75" customHeight="1" x14ac:dyDescent="0.25">
      <c r="F446" s="70"/>
      <c r="G446" s="70"/>
    </row>
    <row r="447" spans="6:7" ht="15.75" customHeight="1" x14ac:dyDescent="0.25">
      <c r="F447" s="70"/>
      <c r="G447" s="70"/>
    </row>
    <row r="448" spans="6:7" ht="15.75" customHeight="1" x14ac:dyDescent="0.25">
      <c r="F448" s="70"/>
      <c r="G448" s="70"/>
    </row>
    <row r="449" spans="6:7" ht="15.75" customHeight="1" x14ac:dyDescent="0.25">
      <c r="F449" s="70"/>
      <c r="G449" s="70"/>
    </row>
    <row r="450" spans="6:7" ht="15.75" customHeight="1" x14ac:dyDescent="0.25">
      <c r="F450" s="70"/>
      <c r="G450" s="70"/>
    </row>
    <row r="451" spans="6:7" ht="15.75" customHeight="1" x14ac:dyDescent="0.25">
      <c r="F451" s="70"/>
      <c r="G451" s="70"/>
    </row>
    <row r="452" spans="6:7" ht="15.75" customHeight="1" x14ac:dyDescent="0.25">
      <c r="F452" s="70"/>
      <c r="G452" s="70"/>
    </row>
    <row r="453" spans="6:7" ht="15.75" customHeight="1" x14ac:dyDescent="0.25">
      <c r="F453" s="70"/>
      <c r="G453" s="70"/>
    </row>
    <row r="454" spans="6:7" ht="15.75" customHeight="1" x14ac:dyDescent="0.25">
      <c r="F454" s="70"/>
      <c r="G454" s="70"/>
    </row>
    <row r="455" spans="6:7" ht="15.75" customHeight="1" x14ac:dyDescent="0.25">
      <c r="F455" s="70"/>
      <c r="G455" s="70"/>
    </row>
    <row r="456" spans="6:7" ht="15.75" customHeight="1" x14ac:dyDescent="0.25">
      <c r="F456" s="70"/>
      <c r="G456" s="70"/>
    </row>
    <row r="457" spans="6:7" ht="15.75" customHeight="1" x14ac:dyDescent="0.25">
      <c r="F457" s="70"/>
      <c r="G457" s="70"/>
    </row>
    <row r="458" spans="6:7" ht="15.75" customHeight="1" x14ac:dyDescent="0.25">
      <c r="F458" s="70"/>
      <c r="G458" s="70"/>
    </row>
    <row r="459" spans="6:7" ht="15.75" customHeight="1" x14ac:dyDescent="0.25">
      <c r="F459" s="70"/>
      <c r="G459" s="70"/>
    </row>
    <row r="460" spans="6:7" ht="15.75" customHeight="1" x14ac:dyDescent="0.25">
      <c r="F460" s="70"/>
      <c r="G460" s="70"/>
    </row>
    <row r="461" spans="6:7" ht="15.75" customHeight="1" x14ac:dyDescent="0.25">
      <c r="F461" s="70"/>
      <c r="G461" s="70"/>
    </row>
    <row r="462" spans="6:7" ht="15.75" customHeight="1" x14ac:dyDescent="0.25">
      <c r="F462" s="70"/>
      <c r="G462" s="70"/>
    </row>
    <row r="463" spans="6:7" ht="15.75" customHeight="1" x14ac:dyDescent="0.25">
      <c r="F463" s="70"/>
      <c r="G463" s="70"/>
    </row>
    <row r="464" spans="6:7" ht="15.75" customHeight="1" x14ac:dyDescent="0.25">
      <c r="F464" s="70"/>
      <c r="G464" s="70"/>
    </row>
    <row r="465" spans="6:7" ht="15.75" customHeight="1" x14ac:dyDescent="0.25">
      <c r="F465" s="70"/>
      <c r="G465" s="70"/>
    </row>
    <row r="466" spans="6:7" ht="15.75" customHeight="1" x14ac:dyDescent="0.25">
      <c r="F466" s="70"/>
      <c r="G466" s="70"/>
    </row>
    <row r="467" spans="6:7" ht="15.75" customHeight="1" x14ac:dyDescent="0.25">
      <c r="F467" s="70"/>
      <c r="G467" s="70"/>
    </row>
    <row r="468" spans="6:7" ht="15.75" customHeight="1" x14ac:dyDescent="0.25">
      <c r="F468" s="70"/>
      <c r="G468" s="70"/>
    </row>
    <row r="469" spans="6:7" ht="15.75" customHeight="1" x14ac:dyDescent="0.25">
      <c r="F469" s="70"/>
      <c r="G469" s="70"/>
    </row>
    <row r="470" spans="6:7" ht="15.75" customHeight="1" x14ac:dyDescent="0.25">
      <c r="F470" s="70"/>
      <c r="G470" s="70"/>
    </row>
    <row r="471" spans="6:7" ht="15.75" customHeight="1" x14ac:dyDescent="0.25">
      <c r="F471" s="70"/>
      <c r="G471" s="70"/>
    </row>
    <row r="472" spans="6:7" ht="15.75" customHeight="1" x14ac:dyDescent="0.25">
      <c r="F472" s="70"/>
      <c r="G472" s="70"/>
    </row>
    <row r="473" spans="6:7" ht="15.75" customHeight="1" x14ac:dyDescent="0.25">
      <c r="F473" s="70"/>
      <c r="G473" s="70"/>
    </row>
    <row r="474" spans="6:7" ht="15.75" customHeight="1" x14ac:dyDescent="0.25">
      <c r="F474" s="70"/>
      <c r="G474" s="70"/>
    </row>
    <row r="475" spans="6:7" ht="15.75" customHeight="1" x14ac:dyDescent="0.25">
      <c r="F475" s="70"/>
      <c r="G475" s="70"/>
    </row>
    <row r="476" spans="6:7" ht="15.75" customHeight="1" x14ac:dyDescent="0.25">
      <c r="F476" s="70"/>
      <c r="G476" s="70"/>
    </row>
    <row r="477" spans="6:7" ht="15.75" customHeight="1" x14ac:dyDescent="0.25">
      <c r="F477" s="70"/>
      <c r="G477" s="70"/>
    </row>
    <row r="478" spans="6:7" ht="15.75" customHeight="1" x14ac:dyDescent="0.25">
      <c r="F478" s="70"/>
      <c r="G478" s="70"/>
    </row>
    <row r="479" spans="6:7" ht="15.75" customHeight="1" x14ac:dyDescent="0.25">
      <c r="F479" s="70"/>
      <c r="G479" s="70"/>
    </row>
    <row r="480" spans="6:7" ht="15.75" customHeight="1" x14ac:dyDescent="0.25">
      <c r="F480" s="70"/>
      <c r="G480" s="70"/>
    </row>
    <row r="481" spans="6:7" ht="15.75" customHeight="1" x14ac:dyDescent="0.25">
      <c r="F481" s="70"/>
      <c r="G481" s="70"/>
    </row>
    <row r="482" spans="6:7" ht="15.75" customHeight="1" x14ac:dyDescent="0.25">
      <c r="F482" s="70"/>
      <c r="G482" s="70"/>
    </row>
    <row r="483" spans="6:7" ht="15.75" customHeight="1" x14ac:dyDescent="0.25">
      <c r="F483" s="70"/>
      <c r="G483" s="70"/>
    </row>
    <row r="484" spans="6:7" ht="15.75" customHeight="1" x14ac:dyDescent="0.25">
      <c r="F484" s="70"/>
      <c r="G484" s="70"/>
    </row>
    <row r="485" spans="6:7" ht="15.75" customHeight="1" x14ac:dyDescent="0.25">
      <c r="F485" s="70"/>
      <c r="G485" s="70"/>
    </row>
    <row r="486" spans="6:7" ht="15.75" customHeight="1" x14ac:dyDescent="0.25">
      <c r="F486" s="70"/>
      <c r="G486" s="70"/>
    </row>
    <row r="487" spans="6:7" ht="15.75" customHeight="1" x14ac:dyDescent="0.25">
      <c r="F487" s="70"/>
      <c r="G487" s="70"/>
    </row>
    <row r="488" spans="6:7" ht="15.75" customHeight="1" x14ac:dyDescent="0.25">
      <c r="F488" s="70"/>
      <c r="G488" s="70"/>
    </row>
    <row r="489" spans="6:7" ht="15.75" customHeight="1" x14ac:dyDescent="0.25">
      <c r="F489" s="70"/>
      <c r="G489" s="70"/>
    </row>
    <row r="490" spans="6:7" ht="15.75" customHeight="1" x14ac:dyDescent="0.25">
      <c r="F490" s="70"/>
      <c r="G490" s="70"/>
    </row>
    <row r="491" spans="6:7" ht="15.75" customHeight="1" x14ac:dyDescent="0.25">
      <c r="F491" s="70"/>
      <c r="G491" s="70"/>
    </row>
    <row r="492" spans="6:7" ht="15.75" customHeight="1" x14ac:dyDescent="0.25">
      <c r="F492" s="70"/>
      <c r="G492" s="70"/>
    </row>
    <row r="493" spans="6:7" ht="15.75" customHeight="1" x14ac:dyDescent="0.25">
      <c r="F493" s="70"/>
      <c r="G493" s="70"/>
    </row>
    <row r="494" spans="6:7" ht="15.75" customHeight="1" x14ac:dyDescent="0.25">
      <c r="F494" s="70"/>
      <c r="G494" s="70"/>
    </row>
    <row r="495" spans="6:7" ht="15.75" customHeight="1" x14ac:dyDescent="0.25">
      <c r="F495" s="70"/>
      <c r="G495" s="70"/>
    </row>
    <row r="496" spans="6:7" ht="15.75" customHeight="1" x14ac:dyDescent="0.25">
      <c r="F496" s="70"/>
      <c r="G496" s="70"/>
    </row>
    <row r="497" spans="6:7" ht="15.75" customHeight="1" x14ac:dyDescent="0.25">
      <c r="F497" s="70"/>
      <c r="G497" s="70"/>
    </row>
    <row r="498" spans="6:7" ht="15.75" customHeight="1" x14ac:dyDescent="0.25">
      <c r="F498" s="70"/>
      <c r="G498" s="70"/>
    </row>
    <row r="499" spans="6:7" ht="15.75" customHeight="1" x14ac:dyDescent="0.25">
      <c r="F499" s="70"/>
      <c r="G499" s="70"/>
    </row>
    <row r="500" spans="6:7" ht="15.75" customHeight="1" x14ac:dyDescent="0.25">
      <c r="F500" s="70"/>
      <c r="G500" s="70"/>
    </row>
    <row r="501" spans="6:7" ht="15.75" customHeight="1" x14ac:dyDescent="0.25">
      <c r="F501" s="70"/>
      <c r="G501" s="70"/>
    </row>
    <row r="502" spans="6:7" ht="15.75" customHeight="1" x14ac:dyDescent="0.25">
      <c r="F502" s="70"/>
      <c r="G502" s="70"/>
    </row>
    <row r="503" spans="6:7" ht="15.75" customHeight="1" x14ac:dyDescent="0.25">
      <c r="F503" s="70"/>
      <c r="G503" s="70"/>
    </row>
    <row r="504" spans="6:7" ht="15.75" customHeight="1" x14ac:dyDescent="0.25">
      <c r="F504" s="70"/>
      <c r="G504" s="70"/>
    </row>
    <row r="505" spans="6:7" ht="15.75" customHeight="1" x14ac:dyDescent="0.25">
      <c r="F505" s="70"/>
      <c r="G505" s="70"/>
    </row>
    <row r="506" spans="6:7" ht="15.75" customHeight="1" x14ac:dyDescent="0.25">
      <c r="F506" s="70"/>
      <c r="G506" s="70"/>
    </row>
    <row r="507" spans="6:7" ht="15.75" customHeight="1" x14ac:dyDescent="0.25">
      <c r="F507" s="70"/>
      <c r="G507" s="70"/>
    </row>
    <row r="508" spans="6:7" ht="15.75" customHeight="1" x14ac:dyDescent="0.25">
      <c r="F508" s="70"/>
      <c r="G508" s="70"/>
    </row>
    <row r="509" spans="6:7" ht="15.75" customHeight="1" x14ac:dyDescent="0.25">
      <c r="F509" s="70"/>
      <c r="G509" s="70"/>
    </row>
    <row r="510" spans="6:7" ht="15.75" customHeight="1" x14ac:dyDescent="0.25">
      <c r="F510" s="70"/>
      <c r="G510" s="70"/>
    </row>
    <row r="511" spans="6:7" ht="15.75" customHeight="1" x14ac:dyDescent="0.25">
      <c r="F511" s="70"/>
      <c r="G511" s="70"/>
    </row>
    <row r="512" spans="6:7" ht="15.75" customHeight="1" x14ac:dyDescent="0.25">
      <c r="F512" s="70"/>
      <c r="G512" s="70"/>
    </row>
    <row r="513" spans="6:7" ht="15.75" customHeight="1" x14ac:dyDescent="0.25">
      <c r="F513" s="70"/>
      <c r="G513" s="70"/>
    </row>
    <row r="514" spans="6:7" ht="15.75" customHeight="1" x14ac:dyDescent="0.25">
      <c r="F514" s="70"/>
      <c r="G514" s="70"/>
    </row>
    <row r="515" spans="6:7" ht="15.75" customHeight="1" x14ac:dyDescent="0.25">
      <c r="F515" s="70"/>
      <c r="G515" s="70"/>
    </row>
    <row r="516" spans="6:7" ht="15.75" customHeight="1" x14ac:dyDescent="0.25">
      <c r="F516" s="70"/>
      <c r="G516" s="70"/>
    </row>
    <row r="517" spans="6:7" ht="15.75" customHeight="1" x14ac:dyDescent="0.25">
      <c r="F517" s="70"/>
      <c r="G517" s="70"/>
    </row>
    <row r="518" spans="6:7" ht="15.75" customHeight="1" x14ac:dyDescent="0.25">
      <c r="F518" s="70"/>
      <c r="G518" s="70"/>
    </row>
    <row r="519" spans="6:7" ht="15.75" customHeight="1" x14ac:dyDescent="0.25">
      <c r="F519" s="70"/>
      <c r="G519" s="70"/>
    </row>
    <row r="520" spans="6:7" ht="15.75" customHeight="1" x14ac:dyDescent="0.25">
      <c r="F520" s="70"/>
      <c r="G520" s="70"/>
    </row>
    <row r="521" spans="6:7" ht="15.75" customHeight="1" x14ac:dyDescent="0.25">
      <c r="F521" s="70"/>
      <c r="G521" s="70"/>
    </row>
    <row r="522" spans="6:7" ht="15.75" customHeight="1" x14ac:dyDescent="0.25">
      <c r="F522" s="70"/>
      <c r="G522" s="70"/>
    </row>
    <row r="523" spans="6:7" ht="15.75" customHeight="1" x14ac:dyDescent="0.25">
      <c r="F523" s="70"/>
      <c r="G523" s="70"/>
    </row>
    <row r="524" spans="6:7" ht="15.75" customHeight="1" x14ac:dyDescent="0.25">
      <c r="F524" s="70"/>
      <c r="G524" s="70"/>
    </row>
    <row r="525" spans="6:7" ht="15.75" customHeight="1" x14ac:dyDescent="0.25">
      <c r="F525" s="70"/>
      <c r="G525" s="70"/>
    </row>
    <row r="526" spans="6:7" ht="15.75" customHeight="1" x14ac:dyDescent="0.25">
      <c r="F526" s="70"/>
      <c r="G526" s="70"/>
    </row>
    <row r="527" spans="6:7" ht="15.75" customHeight="1" x14ac:dyDescent="0.25">
      <c r="F527" s="70"/>
      <c r="G527" s="70"/>
    </row>
    <row r="528" spans="6:7" ht="15.75" customHeight="1" x14ac:dyDescent="0.25">
      <c r="F528" s="70"/>
      <c r="G528" s="70"/>
    </row>
    <row r="529" spans="6:7" ht="15.75" customHeight="1" x14ac:dyDescent="0.25">
      <c r="F529" s="70"/>
      <c r="G529" s="70"/>
    </row>
    <row r="530" spans="6:7" ht="15.75" customHeight="1" x14ac:dyDescent="0.25">
      <c r="F530" s="70"/>
      <c r="G530" s="70"/>
    </row>
    <row r="531" spans="6:7" ht="15.75" customHeight="1" x14ac:dyDescent="0.25">
      <c r="F531" s="70"/>
      <c r="G531" s="70"/>
    </row>
    <row r="532" spans="6:7" ht="15.75" customHeight="1" x14ac:dyDescent="0.25">
      <c r="F532" s="70"/>
      <c r="G532" s="70"/>
    </row>
    <row r="533" spans="6:7" ht="15.75" customHeight="1" x14ac:dyDescent="0.25">
      <c r="F533" s="70"/>
      <c r="G533" s="70"/>
    </row>
    <row r="534" spans="6:7" ht="15.75" customHeight="1" x14ac:dyDescent="0.25">
      <c r="F534" s="70"/>
      <c r="G534" s="70"/>
    </row>
    <row r="535" spans="6:7" ht="15.75" customHeight="1" x14ac:dyDescent="0.25">
      <c r="F535" s="70"/>
      <c r="G535" s="70"/>
    </row>
    <row r="536" spans="6:7" ht="15.75" customHeight="1" x14ac:dyDescent="0.25">
      <c r="F536" s="70"/>
      <c r="G536" s="70"/>
    </row>
    <row r="537" spans="6:7" ht="15.75" customHeight="1" x14ac:dyDescent="0.25">
      <c r="F537" s="70"/>
      <c r="G537" s="70"/>
    </row>
    <row r="538" spans="6:7" ht="15.75" customHeight="1" x14ac:dyDescent="0.25">
      <c r="F538" s="70"/>
      <c r="G538" s="70"/>
    </row>
    <row r="539" spans="6:7" ht="15.75" customHeight="1" x14ac:dyDescent="0.25">
      <c r="F539" s="70"/>
      <c r="G539" s="70"/>
    </row>
    <row r="540" spans="6:7" ht="15.75" customHeight="1" x14ac:dyDescent="0.25">
      <c r="F540" s="70"/>
      <c r="G540" s="70"/>
    </row>
    <row r="541" spans="6:7" ht="15.75" customHeight="1" x14ac:dyDescent="0.25">
      <c r="F541" s="70"/>
      <c r="G541" s="70"/>
    </row>
    <row r="542" spans="6:7" ht="15.75" customHeight="1" x14ac:dyDescent="0.25">
      <c r="F542" s="70"/>
      <c r="G542" s="70"/>
    </row>
    <row r="543" spans="6:7" ht="15.75" customHeight="1" x14ac:dyDescent="0.25">
      <c r="F543" s="70"/>
      <c r="G543" s="70"/>
    </row>
    <row r="544" spans="6:7" ht="15.75" customHeight="1" x14ac:dyDescent="0.25">
      <c r="F544" s="70"/>
      <c r="G544" s="70"/>
    </row>
    <row r="545" spans="6:7" ht="15.75" customHeight="1" x14ac:dyDescent="0.25">
      <c r="F545" s="70"/>
      <c r="G545" s="70"/>
    </row>
    <row r="546" spans="6:7" ht="15.75" customHeight="1" x14ac:dyDescent="0.25">
      <c r="F546" s="70"/>
      <c r="G546" s="70"/>
    </row>
    <row r="547" spans="6:7" ht="15.75" customHeight="1" x14ac:dyDescent="0.25">
      <c r="F547" s="70"/>
      <c r="G547" s="70"/>
    </row>
    <row r="548" spans="6:7" ht="15.75" customHeight="1" x14ac:dyDescent="0.25">
      <c r="F548" s="70"/>
      <c r="G548" s="70"/>
    </row>
    <row r="549" spans="6:7" ht="15.75" customHeight="1" x14ac:dyDescent="0.25">
      <c r="F549" s="70"/>
      <c r="G549" s="70"/>
    </row>
    <row r="550" spans="6:7" ht="15.75" customHeight="1" x14ac:dyDescent="0.25">
      <c r="F550" s="70"/>
      <c r="G550" s="70"/>
    </row>
    <row r="551" spans="6:7" ht="15.75" customHeight="1" x14ac:dyDescent="0.25">
      <c r="F551" s="70"/>
      <c r="G551" s="70"/>
    </row>
    <row r="552" spans="6:7" ht="15.75" customHeight="1" x14ac:dyDescent="0.25">
      <c r="F552" s="70"/>
      <c r="G552" s="70"/>
    </row>
    <row r="553" spans="6:7" ht="15.75" customHeight="1" x14ac:dyDescent="0.25">
      <c r="F553" s="70"/>
      <c r="G553" s="70"/>
    </row>
    <row r="554" spans="6:7" ht="15.75" customHeight="1" x14ac:dyDescent="0.25">
      <c r="F554" s="70"/>
      <c r="G554" s="70"/>
    </row>
    <row r="555" spans="6:7" ht="15.75" customHeight="1" x14ac:dyDescent="0.25">
      <c r="F555" s="70"/>
      <c r="G555" s="70"/>
    </row>
    <row r="556" spans="6:7" ht="15.75" customHeight="1" x14ac:dyDescent="0.25">
      <c r="F556" s="70"/>
      <c r="G556" s="70"/>
    </row>
    <row r="557" spans="6:7" ht="15.75" customHeight="1" x14ac:dyDescent="0.25">
      <c r="F557" s="70"/>
      <c r="G557" s="70"/>
    </row>
    <row r="558" spans="6:7" ht="15.75" customHeight="1" x14ac:dyDescent="0.25">
      <c r="F558" s="70"/>
      <c r="G558" s="70"/>
    </row>
    <row r="559" spans="6:7" ht="15.75" customHeight="1" x14ac:dyDescent="0.25">
      <c r="F559" s="70"/>
      <c r="G559" s="70"/>
    </row>
    <row r="560" spans="6:7" ht="15.75" customHeight="1" x14ac:dyDescent="0.25">
      <c r="F560" s="70"/>
      <c r="G560" s="70"/>
    </row>
    <row r="561" spans="6:7" ht="15.75" customHeight="1" x14ac:dyDescent="0.25">
      <c r="F561" s="70"/>
      <c r="G561" s="70"/>
    </row>
    <row r="562" spans="6:7" ht="15.75" customHeight="1" x14ac:dyDescent="0.25">
      <c r="F562" s="70"/>
      <c r="G562" s="70"/>
    </row>
    <row r="563" spans="6:7" ht="15.75" customHeight="1" x14ac:dyDescent="0.25">
      <c r="F563" s="70"/>
      <c r="G563" s="70"/>
    </row>
    <row r="564" spans="6:7" ht="15.75" customHeight="1" x14ac:dyDescent="0.25">
      <c r="F564" s="70"/>
      <c r="G564" s="70"/>
    </row>
    <row r="565" spans="6:7" ht="15.75" customHeight="1" x14ac:dyDescent="0.25">
      <c r="F565" s="70"/>
      <c r="G565" s="70"/>
    </row>
    <row r="566" spans="6:7" ht="15.75" customHeight="1" x14ac:dyDescent="0.25">
      <c r="F566" s="70"/>
      <c r="G566" s="70"/>
    </row>
    <row r="567" spans="6:7" ht="15.75" customHeight="1" x14ac:dyDescent="0.25">
      <c r="F567" s="70"/>
      <c r="G567" s="70"/>
    </row>
    <row r="568" spans="6:7" ht="15.75" customHeight="1" x14ac:dyDescent="0.25">
      <c r="F568" s="70"/>
      <c r="G568" s="70"/>
    </row>
    <row r="569" spans="6:7" ht="15.75" customHeight="1" x14ac:dyDescent="0.25">
      <c r="F569" s="70"/>
      <c r="G569" s="70"/>
    </row>
    <row r="570" spans="6:7" ht="15.75" customHeight="1" x14ac:dyDescent="0.25">
      <c r="F570" s="70"/>
      <c r="G570" s="70"/>
    </row>
    <row r="571" spans="6:7" ht="15.75" customHeight="1" x14ac:dyDescent="0.25">
      <c r="F571" s="70"/>
      <c r="G571" s="70"/>
    </row>
    <row r="572" spans="6:7" ht="15.75" customHeight="1" x14ac:dyDescent="0.25">
      <c r="F572" s="70"/>
      <c r="G572" s="70"/>
    </row>
    <row r="573" spans="6:7" ht="15.75" customHeight="1" x14ac:dyDescent="0.25">
      <c r="F573" s="70"/>
      <c r="G573" s="70"/>
    </row>
    <row r="574" spans="6:7" ht="15.75" customHeight="1" x14ac:dyDescent="0.25">
      <c r="F574" s="70"/>
      <c r="G574" s="70"/>
    </row>
    <row r="575" spans="6:7" ht="15.75" customHeight="1" x14ac:dyDescent="0.25">
      <c r="F575" s="70"/>
      <c r="G575" s="70"/>
    </row>
    <row r="576" spans="6:7" ht="15.75" customHeight="1" x14ac:dyDescent="0.25">
      <c r="F576" s="70"/>
      <c r="G576" s="70"/>
    </row>
    <row r="577" spans="6:7" ht="15.75" customHeight="1" x14ac:dyDescent="0.25">
      <c r="F577" s="70"/>
      <c r="G577" s="70"/>
    </row>
    <row r="578" spans="6:7" ht="15.75" customHeight="1" x14ac:dyDescent="0.25">
      <c r="F578" s="70"/>
      <c r="G578" s="70"/>
    </row>
    <row r="579" spans="6:7" ht="15.75" customHeight="1" x14ac:dyDescent="0.25">
      <c r="F579" s="70"/>
      <c r="G579" s="70"/>
    </row>
    <row r="580" spans="6:7" ht="15.75" customHeight="1" x14ac:dyDescent="0.25">
      <c r="F580" s="70"/>
      <c r="G580" s="70"/>
    </row>
    <row r="581" spans="6:7" ht="15.75" customHeight="1" x14ac:dyDescent="0.25">
      <c r="F581" s="70"/>
      <c r="G581" s="70"/>
    </row>
    <row r="582" spans="6:7" ht="15.75" customHeight="1" x14ac:dyDescent="0.25">
      <c r="F582" s="70"/>
      <c r="G582" s="70"/>
    </row>
    <row r="583" spans="6:7" ht="15.75" customHeight="1" x14ac:dyDescent="0.25">
      <c r="F583" s="70"/>
      <c r="G583" s="70"/>
    </row>
    <row r="584" spans="6:7" ht="15.75" customHeight="1" x14ac:dyDescent="0.25">
      <c r="F584" s="70"/>
      <c r="G584" s="70"/>
    </row>
    <row r="585" spans="6:7" ht="15.75" customHeight="1" x14ac:dyDescent="0.25">
      <c r="F585" s="70"/>
      <c r="G585" s="70"/>
    </row>
    <row r="586" spans="6:7" ht="15.75" customHeight="1" x14ac:dyDescent="0.25">
      <c r="F586" s="70"/>
      <c r="G586" s="70"/>
    </row>
    <row r="587" spans="6:7" ht="15.75" customHeight="1" x14ac:dyDescent="0.25">
      <c r="F587" s="70"/>
      <c r="G587" s="70"/>
    </row>
    <row r="588" spans="6:7" ht="15.75" customHeight="1" x14ac:dyDescent="0.25">
      <c r="F588" s="70"/>
      <c r="G588" s="70"/>
    </row>
    <row r="589" spans="6:7" ht="15.75" customHeight="1" x14ac:dyDescent="0.25">
      <c r="F589" s="70"/>
      <c r="G589" s="70"/>
    </row>
    <row r="590" spans="6:7" ht="15.75" customHeight="1" x14ac:dyDescent="0.25">
      <c r="F590" s="70"/>
      <c r="G590" s="70"/>
    </row>
    <row r="591" spans="6:7" ht="15.75" customHeight="1" x14ac:dyDescent="0.25">
      <c r="F591" s="70"/>
      <c r="G591" s="70"/>
    </row>
    <row r="592" spans="6:7" ht="15.75" customHeight="1" x14ac:dyDescent="0.25">
      <c r="F592" s="70"/>
      <c r="G592" s="70"/>
    </row>
    <row r="593" spans="6:7" ht="15.75" customHeight="1" x14ac:dyDescent="0.25">
      <c r="F593" s="70"/>
      <c r="G593" s="70"/>
    </row>
    <row r="594" spans="6:7" ht="15.75" customHeight="1" x14ac:dyDescent="0.25">
      <c r="F594" s="70"/>
      <c r="G594" s="70"/>
    </row>
    <row r="595" spans="6:7" ht="15.75" customHeight="1" x14ac:dyDescent="0.25">
      <c r="F595" s="70"/>
      <c r="G595" s="70"/>
    </row>
    <row r="596" spans="6:7" ht="15.75" customHeight="1" x14ac:dyDescent="0.25">
      <c r="F596" s="70"/>
      <c r="G596" s="70"/>
    </row>
    <row r="597" spans="6:7" ht="15.75" customHeight="1" x14ac:dyDescent="0.25">
      <c r="F597" s="70"/>
      <c r="G597" s="70"/>
    </row>
    <row r="598" spans="6:7" ht="15.75" customHeight="1" x14ac:dyDescent="0.25">
      <c r="F598" s="70"/>
      <c r="G598" s="70"/>
    </row>
    <row r="599" spans="6:7" ht="15.75" customHeight="1" x14ac:dyDescent="0.25">
      <c r="F599" s="70"/>
      <c r="G599" s="70"/>
    </row>
    <row r="600" spans="6:7" ht="15.75" customHeight="1" x14ac:dyDescent="0.25">
      <c r="F600" s="70"/>
      <c r="G600" s="70"/>
    </row>
    <row r="601" spans="6:7" ht="15.75" customHeight="1" x14ac:dyDescent="0.25">
      <c r="F601" s="70"/>
      <c r="G601" s="70"/>
    </row>
    <row r="602" spans="6:7" ht="15.75" customHeight="1" x14ac:dyDescent="0.25">
      <c r="F602" s="70"/>
      <c r="G602" s="70"/>
    </row>
    <row r="603" spans="6:7" ht="15.75" customHeight="1" x14ac:dyDescent="0.25">
      <c r="F603" s="70"/>
      <c r="G603" s="70"/>
    </row>
    <row r="604" spans="6:7" ht="15.75" customHeight="1" x14ac:dyDescent="0.25">
      <c r="F604" s="70"/>
      <c r="G604" s="70"/>
    </row>
    <row r="605" spans="6:7" ht="15.75" customHeight="1" x14ac:dyDescent="0.25">
      <c r="F605" s="70"/>
      <c r="G605" s="70"/>
    </row>
    <row r="606" spans="6:7" ht="15.75" customHeight="1" x14ac:dyDescent="0.25">
      <c r="F606" s="70"/>
      <c r="G606" s="70"/>
    </row>
    <row r="607" spans="6:7" ht="15.75" customHeight="1" x14ac:dyDescent="0.25">
      <c r="F607" s="70"/>
      <c r="G607" s="70"/>
    </row>
    <row r="608" spans="6:7" ht="15.75" customHeight="1" x14ac:dyDescent="0.25">
      <c r="F608" s="70"/>
      <c r="G608" s="70"/>
    </row>
    <row r="609" spans="6:7" ht="15.75" customHeight="1" x14ac:dyDescent="0.25">
      <c r="F609" s="70"/>
      <c r="G609" s="70"/>
    </row>
    <row r="610" spans="6:7" ht="15.75" customHeight="1" x14ac:dyDescent="0.25">
      <c r="F610" s="70"/>
      <c r="G610" s="70"/>
    </row>
    <row r="611" spans="6:7" ht="15.75" customHeight="1" x14ac:dyDescent="0.25">
      <c r="F611" s="70"/>
      <c r="G611" s="70"/>
    </row>
    <row r="612" spans="6:7" ht="15.75" customHeight="1" x14ac:dyDescent="0.25">
      <c r="F612" s="70"/>
      <c r="G612" s="70"/>
    </row>
    <row r="613" spans="6:7" ht="15.75" customHeight="1" x14ac:dyDescent="0.25">
      <c r="F613" s="70"/>
      <c r="G613" s="70"/>
    </row>
    <row r="614" spans="6:7" ht="15.75" customHeight="1" x14ac:dyDescent="0.25">
      <c r="F614" s="70"/>
      <c r="G614" s="70"/>
    </row>
    <row r="615" spans="6:7" ht="15.75" customHeight="1" x14ac:dyDescent="0.25">
      <c r="F615" s="70"/>
      <c r="G615" s="70"/>
    </row>
    <row r="616" spans="6:7" ht="15.75" customHeight="1" x14ac:dyDescent="0.25">
      <c r="F616" s="70"/>
      <c r="G616" s="70"/>
    </row>
    <row r="617" spans="6:7" ht="15.75" customHeight="1" x14ac:dyDescent="0.25">
      <c r="F617" s="70"/>
      <c r="G617" s="70"/>
    </row>
    <row r="618" spans="6:7" ht="15.75" customHeight="1" x14ac:dyDescent="0.25">
      <c r="F618" s="70"/>
      <c r="G618" s="70"/>
    </row>
    <row r="619" spans="6:7" ht="15.75" customHeight="1" x14ac:dyDescent="0.25">
      <c r="F619" s="70"/>
      <c r="G619" s="70"/>
    </row>
    <row r="620" spans="6:7" ht="15.75" customHeight="1" x14ac:dyDescent="0.25">
      <c r="F620" s="70"/>
      <c r="G620" s="70"/>
    </row>
    <row r="621" spans="6:7" ht="15.75" customHeight="1" x14ac:dyDescent="0.25">
      <c r="F621" s="70"/>
      <c r="G621" s="70"/>
    </row>
    <row r="622" spans="6:7" ht="15.75" customHeight="1" x14ac:dyDescent="0.25">
      <c r="F622" s="70"/>
      <c r="G622" s="70"/>
    </row>
    <row r="623" spans="6:7" ht="15.75" customHeight="1" x14ac:dyDescent="0.25">
      <c r="F623" s="70"/>
      <c r="G623" s="70"/>
    </row>
    <row r="624" spans="6:7" ht="15.75" customHeight="1" x14ac:dyDescent="0.25">
      <c r="F624" s="70"/>
      <c r="G624" s="70"/>
    </row>
    <row r="625" spans="6:7" ht="15.75" customHeight="1" x14ac:dyDescent="0.25">
      <c r="F625" s="70"/>
      <c r="G625" s="70"/>
    </row>
    <row r="626" spans="6:7" ht="15.75" customHeight="1" x14ac:dyDescent="0.25">
      <c r="F626" s="70"/>
      <c r="G626" s="70"/>
    </row>
    <row r="627" spans="6:7" ht="15.75" customHeight="1" x14ac:dyDescent="0.25">
      <c r="F627" s="70"/>
      <c r="G627" s="70"/>
    </row>
    <row r="628" spans="6:7" ht="15.75" customHeight="1" x14ac:dyDescent="0.25">
      <c r="F628" s="70"/>
      <c r="G628" s="70"/>
    </row>
    <row r="629" spans="6:7" ht="15.75" customHeight="1" x14ac:dyDescent="0.25">
      <c r="F629" s="70"/>
      <c r="G629" s="70"/>
    </row>
    <row r="630" spans="6:7" ht="15.75" customHeight="1" x14ac:dyDescent="0.25">
      <c r="F630" s="70"/>
      <c r="G630" s="70"/>
    </row>
    <row r="631" spans="6:7" ht="15.75" customHeight="1" x14ac:dyDescent="0.25">
      <c r="F631" s="70"/>
      <c r="G631" s="70"/>
    </row>
    <row r="632" spans="6:7" ht="15.75" customHeight="1" x14ac:dyDescent="0.25">
      <c r="F632" s="70"/>
      <c r="G632" s="70"/>
    </row>
    <row r="633" spans="6:7" ht="15.75" customHeight="1" x14ac:dyDescent="0.25">
      <c r="F633" s="70"/>
      <c r="G633" s="70"/>
    </row>
    <row r="634" spans="6:7" ht="15.75" customHeight="1" x14ac:dyDescent="0.25">
      <c r="F634" s="70"/>
      <c r="G634" s="70"/>
    </row>
    <row r="635" spans="6:7" ht="15.75" customHeight="1" x14ac:dyDescent="0.25">
      <c r="F635" s="70"/>
      <c r="G635" s="70"/>
    </row>
    <row r="636" spans="6:7" ht="15.75" customHeight="1" x14ac:dyDescent="0.25">
      <c r="F636" s="70"/>
      <c r="G636" s="70"/>
    </row>
    <row r="637" spans="6:7" ht="15.75" customHeight="1" x14ac:dyDescent="0.25">
      <c r="F637" s="70"/>
      <c r="G637" s="70"/>
    </row>
    <row r="638" spans="6:7" ht="15.75" customHeight="1" x14ac:dyDescent="0.25">
      <c r="F638" s="70"/>
      <c r="G638" s="70"/>
    </row>
    <row r="639" spans="6:7" ht="15.75" customHeight="1" x14ac:dyDescent="0.25">
      <c r="F639" s="70"/>
      <c r="G639" s="70"/>
    </row>
    <row r="640" spans="6:7" ht="15.75" customHeight="1" x14ac:dyDescent="0.25">
      <c r="F640" s="70"/>
      <c r="G640" s="70"/>
    </row>
    <row r="641" spans="6:7" ht="15.75" customHeight="1" x14ac:dyDescent="0.25">
      <c r="F641" s="70"/>
      <c r="G641" s="70"/>
    </row>
    <row r="642" spans="6:7" ht="15.75" customHeight="1" x14ac:dyDescent="0.25">
      <c r="F642" s="70"/>
      <c r="G642" s="70"/>
    </row>
    <row r="643" spans="6:7" ht="15.75" customHeight="1" x14ac:dyDescent="0.25">
      <c r="F643" s="70"/>
      <c r="G643" s="70"/>
    </row>
    <row r="644" spans="6:7" ht="15.75" customHeight="1" x14ac:dyDescent="0.25">
      <c r="F644" s="70"/>
      <c r="G644" s="70"/>
    </row>
    <row r="645" spans="6:7" ht="15.75" customHeight="1" x14ac:dyDescent="0.25">
      <c r="F645" s="70"/>
      <c r="G645" s="70"/>
    </row>
    <row r="646" spans="6:7" ht="15.75" customHeight="1" x14ac:dyDescent="0.25">
      <c r="F646" s="70"/>
      <c r="G646" s="70"/>
    </row>
    <row r="647" spans="6:7" ht="15.75" customHeight="1" x14ac:dyDescent="0.25">
      <c r="F647" s="70"/>
      <c r="G647" s="70"/>
    </row>
    <row r="648" spans="6:7" ht="15.75" customHeight="1" x14ac:dyDescent="0.25">
      <c r="F648" s="70"/>
      <c r="G648" s="70"/>
    </row>
    <row r="649" spans="6:7" ht="15.75" customHeight="1" x14ac:dyDescent="0.25">
      <c r="F649" s="70"/>
      <c r="G649" s="70"/>
    </row>
    <row r="650" spans="6:7" ht="15.75" customHeight="1" x14ac:dyDescent="0.25">
      <c r="F650" s="70"/>
      <c r="G650" s="70"/>
    </row>
    <row r="651" spans="6:7" ht="15.75" customHeight="1" x14ac:dyDescent="0.25">
      <c r="F651" s="70"/>
      <c r="G651" s="70"/>
    </row>
    <row r="652" spans="6:7" ht="15.75" customHeight="1" x14ac:dyDescent="0.25">
      <c r="F652" s="70"/>
      <c r="G652" s="70"/>
    </row>
    <row r="653" spans="6:7" ht="15.75" customHeight="1" x14ac:dyDescent="0.25">
      <c r="F653" s="70"/>
      <c r="G653" s="70"/>
    </row>
    <row r="654" spans="6:7" ht="15.75" customHeight="1" x14ac:dyDescent="0.25">
      <c r="F654" s="70"/>
      <c r="G654" s="70"/>
    </row>
    <row r="655" spans="6:7" ht="15.75" customHeight="1" x14ac:dyDescent="0.25">
      <c r="F655" s="70"/>
      <c r="G655" s="70"/>
    </row>
    <row r="656" spans="6:7" ht="15.75" customHeight="1" x14ac:dyDescent="0.25">
      <c r="F656" s="70"/>
      <c r="G656" s="70"/>
    </row>
    <row r="657" spans="6:7" ht="15.75" customHeight="1" x14ac:dyDescent="0.25">
      <c r="F657" s="70"/>
      <c r="G657" s="70"/>
    </row>
    <row r="658" spans="6:7" ht="15.75" customHeight="1" x14ac:dyDescent="0.25">
      <c r="F658" s="70"/>
      <c r="G658" s="70"/>
    </row>
    <row r="659" spans="6:7" ht="15.75" customHeight="1" x14ac:dyDescent="0.25">
      <c r="F659" s="70"/>
      <c r="G659" s="70"/>
    </row>
    <row r="660" spans="6:7" ht="15.75" customHeight="1" x14ac:dyDescent="0.25">
      <c r="F660" s="70"/>
      <c r="G660" s="70"/>
    </row>
    <row r="661" spans="6:7" ht="15.75" customHeight="1" x14ac:dyDescent="0.25">
      <c r="F661" s="70"/>
      <c r="G661" s="70"/>
    </row>
    <row r="662" spans="6:7" ht="15.75" customHeight="1" x14ac:dyDescent="0.25">
      <c r="F662" s="70"/>
      <c r="G662" s="70"/>
    </row>
    <row r="663" spans="6:7" ht="15.75" customHeight="1" x14ac:dyDescent="0.25">
      <c r="F663" s="70"/>
      <c r="G663" s="70"/>
    </row>
    <row r="664" spans="6:7" ht="15.75" customHeight="1" x14ac:dyDescent="0.25">
      <c r="F664" s="70"/>
      <c r="G664" s="70"/>
    </row>
    <row r="665" spans="6:7" ht="15.75" customHeight="1" x14ac:dyDescent="0.25">
      <c r="F665" s="70"/>
      <c r="G665" s="70"/>
    </row>
    <row r="666" spans="6:7" ht="15.75" customHeight="1" x14ac:dyDescent="0.25">
      <c r="F666" s="70"/>
      <c r="G666" s="70"/>
    </row>
    <row r="667" spans="6:7" ht="15.75" customHeight="1" x14ac:dyDescent="0.25">
      <c r="F667" s="70"/>
      <c r="G667" s="70"/>
    </row>
    <row r="668" spans="6:7" ht="15.75" customHeight="1" x14ac:dyDescent="0.25">
      <c r="F668" s="70"/>
      <c r="G668" s="70"/>
    </row>
    <row r="669" spans="6:7" ht="15.75" customHeight="1" x14ac:dyDescent="0.25">
      <c r="F669" s="70"/>
      <c r="G669" s="70"/>
    </row>
    <row r="670" spans="6:7" ht="15.75" customHeight="1" x14ac:dyDescent="0.25">
      <c r="F670" s="70"/>
      <c r="G670" s="70"/>
    </row>
    <row r="671" spans="6:7" ht="15.75" customHeight="1" x14ac:dyDescent="0.25">
      <c r="F671" s="70"/>
      <c r="G671" s="70"/>
    </row>
    <row r="672" spans="6:7" ht="15.75" customHeight="1" x14ac:dyDescent="0.25">
      <c r="F672" s="70"/>
      <c r="G672" s="70"/>
    </row>
    <row r="673" spans="6:7" ht="15.75" customHeight="1" x14ac:dyDescent="0.25">
      <c r="F673" s="70"/>
      <c r="G673" s="70"/>
    </row>
    <row r="674" spans="6:7" ht="15.75" customHeight="1" x14ac:dyDescent="0.25">
      <c r="F674" s="70"/>
      <c r="G674" s="70"/>
    </row>
    <row r="675" spans="6:7" ht="15.75" customHeight="1" x14ac:dyDescent="0.25">
      <c r="F675" s="70"/>
      <c r="G675" s="70"/>
    </row>
    <row r="676" spans="6:7" ht="15.75" customHeight="1" x14ac:dyDescent="0.25">
      <c r="F676" s="70"/>
      <c r="G676" s="70"/>
    </row>
    <row r="677" spans="6:7" ht="15.75" customHeight="1" x14ac:dyDescent="0.25">
      <c r="F677" s="70"/>
      <c r="G677" s="70"/>
    </row>
    <row r="678" spans="6:7" ht="15.75" customHeight="1" x14ac:dyDescent="0.25">
      <c r="F678" s="70"/>
      <c r="G678" s="70"/>
    </row>
    <row r="679" spans="6:7" ht="15.75" customHeight="1" x14ac:dyDescent="0.25">
      <c r="F679" s="70"/>
      <c r="G679" s="70"/>
    </row>
    <row r="680" spans="6:7" ht="15.75" customHeight="1" x14ac:dyDescent="0.25">
      <c r="F680" s="70"/>
      <c r="G680" s="70"/>
    </row>
    <row r="681" spans="6:7" ht="15.75" customHeight="1" x14ac:dyDescent="0.25">
      <c r="F681" s="70"/>
      <c r="G681" s="70"/>
    </row>
    <row r="682" spans="6:7" ht="15.75" customHeight="1" x14ac:dyDescent="0.25">
      <c r="F682" s="70"/>
      <c r="G682" s="70"/>
    </row>
    <row r="683" spans="6:7" ht="15.75" customHeight="1" x14ac:dyDescent="0.25">
      <c r="F683" s="70"/>
      <c r="G683" s="70"/>
    </row>
    <row r="684" spans="6:7" ht="15.75" customHeight="1" x14ac:dyDescent="0.25">
      <c r="F684" s="70"/>
      <c r="G684" s="70"/>
    </row>
    <row r="685" spans="6:7" ht="15.75" customHeight="1" x14ac:dyDescent="0.25">
      <c r="F685" s="70"/>
      <c r="G685" s="70"/>
    </row>
    <row r="686" spans="6:7" ht="15.75" customHeight="1" x14ac:dyDescent="0.25">
      <c r="F686" s="70"/>
      <c r="G686" s="70"/>
    </row>
    <row r="687" spans="6:7" ht="15.75" customHeight="1" x14ac:dyDescent="0.25">
      <c r="F687" s="70"/>
      <c r="G687" s="70"/>
    </row>
    <row r="688" spans="6:7" ht="15.75" customHeight="1" x14ac:dyDescent="0.25">
      <c r="F688" s="70"/>
      <c r="G688" s="70"/>
    </row>
    <row r="689" spans="6:7" ht="15.75" customHeight="1" x14ac:dyDescent="0.25">
      <c r="F689" s="70"/>
      <c r="G689" s="70"/>
    </row>
    <row r="690" spans="6:7" ht="15.75" customHeight="1" x14ac:dyDescent="0.25">
      <c r="F690" s="70"/>
      <c r="G690" s="70"/>
    </row>
    <row r="691" spans="6:7" ht="15.75" customHeight="1" x14ac:dyDescent="0.25">
      <c r="F691" s="70"/>
      <c r="G691" s="70"/>
    </row>
    <row r="692" spans="6:7" ht="15.75" customHeight="1" x14ac:dyDescent="0.25">
      <c r="F692" s="70"/>
      <c r="G692" s="70"/>
    </row>
    <row r="693" spans="6:7" ht="15.75" customHeight="1" x14ac:dyDescent="0.25">
      <c r="F693" s="70"/>
      <c r="G693" s="70"/>
    </row>
    <row r="694" spans="6:7" ht="15.75" customHeight="1" x14ac:dyDescent="0.25">
      <c r="F694" s="70"/>
      <c r="G694" s="70"/>
    </row>
    <row r="695" spans="6:7" ht="15.75" customHeight="1" x14ac:dyDescent="0.25">
      <c r="F695" s="70"/>
      <c r="G695" s="70"/>
    </row>
    <row r="696" spans="6:7" ht="15.75" customHeight="1" x14ac:dyDescent="0.25">
      <c r="F696" s="70"/>
      <c r="G696" s="70"/>
    </row>
    <row r="697" spans="6:7" ht="15.75" customHeight="1" x14ac:dyDescent="0.25">
      <c r="F697" s="70"/>
      <c r="G697" s="70"/>
    </row>
    <row r="698" spans="6:7" ht="15.75" customHeight="1" x14ac:dyDescent="0.25">
      <c r="F698" s="70"/>
      <c r="G698" s="70"/>
    </row>
    <row r="699" spans="6:7" ht="15.75" customHeight="1" x14ac:dyDescent="0.25">
      <c r="F699" s="70"/>
      <c r="G699" s="70"/>
    </row>
    <row r="700" spans="6:7" ht="15.75" customHeight="1" x14ac:dyDescent="0.25">
      <c r="F700" s="70"/>
      <c r="G700" s="70"/>
    </row>
    <row r="701" spans="6:7" ht="15.75" customHeight="1" x14ac:dyDescent="0.25">
      <c r="F701" s="70"/>
      <c r="G701" s="70"/>
    </row>
    <row r="702" spans="6:7" ht="15.75" customHeight="1" x14ac:dyDescent="0.25">
      <c r="F702" s="70"/>
      <c r="G702" s="70"/>
    </row>
    <row r="703" spans="6:7" ht="15.75" customHeight="1" x14ac:dyDescent="0.25">
      <c r="F703" s="70"/>
      <c r="G703" s="70"/>
    </row>
    <row r="704" spans="6:7" ht="15.75" customHeight="1" x14ac:dyDescent="0.25">
      <c r="F704" s="70"/>
      <c r="G704" s="70"/>
    </row>
    <row r="705" spans="6:7" ht="15.75" customHeight="1" x14ac:dyDescent="0.25">
      <c r="F705" s="70"/>
      <c r="G705" s="70"/>
    </row>
    <row r="706" spans="6:7" ht="15.75" customHeight="1" x14ac:dyDescent="0.25">
      <c r="F706" s="70"/>
      <c r="G706" s="70"/>
    </row>
    <row r="707" spans="6:7" ht="15.75" customHeight="1" x14ac:dyDescent="0.25">
      <c r="F707" s="70"/>
      <c r="G707" s="70"/>
    </row>
    <row r="708" spans="6:7" ht="15.75" customHeight="1" x14ac:dyDescent="0.25">
      <c r="F708" s="70"/>
      <c r="G708" s="70"/>
    </row>
    <row r="709" spans="6:7" ht="15.75" customHeight="1" x14ac:dyDescent="0.25">
      <c r="F709" s="70"/>
      <c r="G709" s="70"/>
    </row>
    <row r="710" spans="6:7" ht="15.75" customHeight="1" x14ac:dyDescent="0.25">
      <c r="F710" s="70"/>
      <c r="G710" s="70"/>
    </row>
    <row r="711" spans="6:7" ht="15.75" customHeight="1" x14ac:dyDescent="0.25">
      <c r="F711" s="70"/>
      <c r="G711" s="70"/>
    </row>
    <row r="712" spans="6:7" ht="15.75" customHeight="1" x14ac:dyDescent="0.25">
      <c r="F712" s="70"/>
      <c r="G712" s="70"/>
    </row>
    <row r="713" spans="6:7" ht="15.75" customHeight="1" x14ac:dyDescent="0.25">
      <c r="F713" s="70"/>
      <c r="G713" s="70"/>
    </row>
    <row r="714" spans="6:7" ht="15.75" customHeight="1" x14ac:dyDescent="0.25">
      <c r="F714" s="70"/>
      <c r="G714" s="70"/>
    </row>
    <row r="715" spans="6:7" ht="15.75" customHeight="1" x14ac:dyDescent="0.25">
      <c r="F715" s="70"/>
      <c r="G715" s="70"/>
    </row>
    <row r="716" spans="6:7" ht="15.75" customHeight="1" x14ac:dyDescent="0.25">
      <c r="F716" s="70"/>
      <c r="G716" s="70"/>
    </row>
    <row r="717" spans="6:7" ht="15.75" customHeight="1" x14ac:dyDescent="0.25">
      <c r="F717" s="70"/>
      <c r="G717" s="70"/>
    </row>
    <row r="718" spans="6:7" ht="15.75" customHeight="1" x14ac:dyDescent="0.25">
      <c r="F718" s="70"/>
      <c r="G718" s="70"/>
    </row>
    <row r="719" spans="6:7" ht="15.75" customHeight="1" x14ac:dyDescent="0.25">
      <c r="F719" s="70"/>
      <c r="G719" s="70"/>
    </row>
    <row r="720" spans="6:7" ht="15.75" customHeight="1" x14ac:dyDescent="0.25">
      <c r="F720" s="70"/>
      <c r="G720" s="70"/>
    </row>
    <row r="721" spans="6:7" ht="15.75" customHeight="1" x14ac:dyDescent="0.25">
      <c r="F721" s="70"/>
      <c r="G721" s="70"/>
    </row>
    <row r="722" spans="6:7" ht="15.75" customHeight="1" x14ac:dyDescent="0.25">
      <c r="F722" s="70"/>
      <c r="G722" s="70"/>
    </row>
    <row r="723" spans="6:7" ht="15.75" customHeight="1" x14ac:dyDescent="0.25">
      <c r="F723" s="70"/>
      <c r="G723" s="70"/>
    </row>
    <row r="724" spans="6:7" ht="15.75" customHeight="1" x14ac:dyDescent="0.25">
      <c r="F724" s="70"/>
      <c r="G724" s="70"/>
    </row>
    <row r="725" spans="6:7" ht="15.75" customHeight="1" x14ac:dyDescent="0.25">
      <c r="F725" s="70"/>
      <c r="G725" s="70"/>
    </row>
    <row r="726" spans="6:7" ht="15.75" customHeight="1" x14ac:dyDescent="0.25">
      <c r="F726" s="70"/>
      <c r="G726" s="70"/>
    </row>
    <row r="727" spans="6:7" ht="15.75" customHeight="1" x14ac:dyDescent="0.25">
      <c r="F727" s="70"/>
      <c r="G727" s="70"/>
    </row>
    <row r="728" spans="6:7" ht="15.75" customHeight="1" x14ac:dyDescent="0.25">
      <c r="F728" s="70"/>
      <c r="G728" s="70"/>
    </row>
    <row r="729" spans="6:7" ht="15.75" customHeight="1" x14ac:dyDescent="0.25">
      <c r="F729" s="70"/>
      <c r="G729" s="70"/>
    </row>
    <row r="730" spans="6:7" ht="15.75" customHeight="1" x14ac:dyDescent="0.25">
      <c r="F730" s="70"/>
      <c r="G730" s="70"/>
    </row>
    <row r="731" spans="6:7" ht="15.75" customHeight="1" x14ac:dyDescent="0.25">
      <c r="F731" s="70"/>
      <c r="G731" s="70"/>
    </row>
    <row r="732" spans="6:7" ht="15.75" customHeight="1" x14ac:dyDescent="0.25">
      <c r="F732" s="70"/>
      <c r="G732" s="70"/>
    </row>
    <row r="733" spans="6:7" ht="15.75" customHeight="1" x14ac:dyDescent="0.25">
      <c r="F733" s="70"/>
      <c r="G733" s="70"/>
    </row>
    <row r="734" spans="6:7" ht="15.75" customHeight="1" x14ac:dyDescent="0.25">
      <c r="F734" s="70"/>
      <c r="G734" s="70"/>
    </row>
    <row r="735" spans="6:7" ht="15.75" customHeight="1" x14ac:dyDescent="0.25">
      <c r="F735" s="70"/>
      <c r="G735" s="70"/>
    </row>
    <row r="736" spans="6:7" ht="15.75" customHeight="1" x14ac:dyDescent="0.25">
      <c r="F736" s="70"/>
      <c r="G736" s="70"/>
    </row>
    <row r="737" spans="6:7" ht="15.75" customHeight="1" x14ac:dyDescent="0.25">
      <c r="F737" s="70"/>
      <c r="G737" s="70"/>
    </row>
    <row r="738" spans="6:7" ht="15.75" customHeight="1" x14ac:dyDescent="0.25">
      <c r="F738" s="70"/>
      <c r="G738" s="70"/>
    </row>
    <row r="739" spans="6:7" ht="15.75" customHeight="1" x14ac:dyDescent="0.25">
      <c r="F739" s="70"/>
      <c r="G739" s="70"/>
    </row>
    <row r="740" spans="6:7" ht="15.75" customHeight="1" x14ac:dyDescent="0.25">
      <c r="F740" s="70"/>
      <c r="G740" s="70"/>
    </row>
    <row r="741" spans="6:7" ht="15.75" customHeight="1" x14ac:dyDescent="0.25">
      <c r="F741" s="70"/>
      <c r="G741" s="70"/>
    </row>
    <row r="742" spans="6:7" ht="15.75" customHeight="1" x14ac:dyDescent="0.25">
      <c r="F742" s="70"/>
      <c r="G742" s="70"/>
    </row>
    <row r="743" spans="6:7" ht="15.75" customHeight="1" x14ac:dyDescent="0.25">
      <c r="F743" s="70"/>
      <c r="G743" s="70"/>
    </row>
    <row r="744" spans="6:7" ht="15.75" customHeight="1" x14ac:dyDescent="0.25">
      <c r="F744" s="70"/>
      <c r="G744" s="70"/>
    </row>
    <row r="745" spans="6:7" ht="15.75" customHeight="1" x14ac:dyDescent="0.25">
      <c r="F745" s="70"/>
      <c r="G745" s="70"/>
    </row>
    <row r="746" spans="6:7" ht="15.75" customHeight="1" x14ac:dyDescent="0.25">
      <c r="F746" s="70"/>
      <c r="G746" s="70"/>
    </row>
    <row r="747" spans="6:7" ht="15.75" customHeight="1" x14ac:dyDescent="0.25">
      <c r="F747" s="70"/>
      <c r="G747" s="70"/>
    </row>
    <row r="748" spans="6:7" ht="15.75" customHeight="1" x14ac:dyDescent="0.25">
      <c r="F748" s="70"/>
      <c r="G748" s="70"/>
    </row>
    <row r="749" spans="6:7" ht="15.75" customHeight="1" x14ac:dyDescent="0.25">
      <c r="F749" s="70"/>
      <c r="G749" s="70"/>
    </row>
    <row r="750" spans="6:7" ht="15.75" customHeight="1" x14ac:dyDescent="0.25">
      <c r="F750" s="70"/>
      <c r="G750" s="70"/>
    </row>
    <row r="751" spans="6:7" ht="15.75" customHeight="1" x14ac:dyDescent="0.25">
      <c r="F751" s="70"/>
      <c r="G751" s="70"/>
    </row>
    <row r="752" spans="6:7" ht="15.75" customHeight="1" x14ac:dyDescent="0.25">
      <c r="F752" s="70"/>
      <c r="G752" s="70"/>
    </row>
    <row r="753" spans="6:7" ht="15.75" customHeight="1" x14ac:dyDescent="0.25">
      <c r="F753" s="70"/>
      <c r="G753" s="70"/>
    </row>
    <row r="754" spans="6:7" ht="15.75" customHeight="1" x14ac:dyDescent="0.25">
      <c r="F754" s="70"/>
      <c r="G754" s="70"/>
    </row>
    <row r="755" spans="6:7" ht="15.75" customHeight="1" x14ac:dyDescent="0.25">
      <c r="F755" s="70"/>
      <c r="G755" s="70"/>
    </row>
    <row r="756" spans="6:7" ht="15.75" customHeight="1" x14ac:dyDescent="0.25">
      <c r="F756" s="70"/>
      <c r="G756" s="70"/>
    </row>
    <row r="757" spans="6:7" ht="15.75" customHeight="1" x14ac:dyDescent="0.25">
      <c r="F757" s="70"/>
      <c r="G757" s="70"/>
    </row>
    <row r="758" spans="6:7" ht="15.75" customHeight="1" x14ac:dyDescent="0.25">
      <c r="F758" s="70"/>
      <c r="G758" s="70"/>
    </row>
    <row r="759" spans="6:7" ht="15.75" customHeight="1" x14ac:dyDescent="0.25">
      <c r="F759" s="70"/>
      <c r="G759" s="70"/>
    </row>
    <row r="760" spans="6:7" ht="15.75" customHeight="1" x14ac:dyDescent="0.25">
      <c r="F760" s="70"/>
      <c r="G760" s="70"/>
    </row>
    <row r="761" spans="6:7" ht="15.75" customHeight="1" x14ac:dyDescent="0.25">
      <c r="F761" s="70"/>
      <c r="G761" s="70"/>
    </row>
    <row r="762" spans="6:7" ht="15.75" customHeight="1" x14ac:dyDescent="0.25">
      <c r="F762" s="70"/>
      <c r="G762" s="70"/>
    </row>
    <row r="763" spans="6:7" ht="15.75" customHeight="1" x14ac:dyDescent="0.25">
      <c r="F763" s="70"/>
      <c r="G763" s="70"/>
    </row>
    <row r="764" spans="6:7" ht="15.75" customHeight="1" x14ac:dyDescent="0.25">
      <c r="F764" s="70"/>
      <c r="G764" s="70"/>
    </row>
    <row r="765" spans="6:7" ht="15.75" customHeight="1" x14ac:dyDescent="0.25">
      <c r="F765" s="70"/>
      <c r="G765" s="70"/>
    </row>
    <row r="766" spans="6:7" ht="15.75" customHeight="1" x14ac:dyDescent="0.25">
      <c r="F766" s="70"/>
      <c r="G766" s="70"/>
    </row>
    <row r="767" spans="6:7" ht="15.75" customHeight="1" x14ac:dyDescent="0.25">
      <c r="F767" s="70"/>
      <c r="G767" s="70"/>
    </row>
    <row r="768" spans="6:7" ht="15.75" customHeight="1" x14ac:dyDescent="0.25">
      <c r="F768" s="70"/>
      <c r="G768" s="70"/>
    </row>
    <row r="769" spans="6:7" ht="15.75" customHeight="1" x14ac:dyDescent="0.25">
      <c r="F769" s="70"/>
      <c r="G769" s="70"/>
    </row>
    <row r="770" spans="6:7" ht="15.75" customHeight="1" x14ac:dyDescent="0.25">
      <c r="F770" s="70"/>
      <c r="G770" s="70"/>
    </row>
    <row r="771" spans="6:7" ht="15.75" customHeight="1" x14ac:dyDescent="0.25">
      <c r="F771" s="70"/>
      <c r="G771" s="70"/>
    </row>
    <row r="772" spans="6:7" ht="15.75" customHeight="1" x14ac:dyDescent="0.25">
      <c r="F772" s="70"/>
      <c r="G772" s="70"/>
    </row>
    <row r="773" spans="6:7" ht="15.75" customHeight="1" x14ac:dyDescent="0.25">
      <c r="F773" s="70"/>
      <c r="G773" s="70"/>
    </row>
    <row r="774" spans="6:7" ht="15.75" customHeight="1" x14ac:dyDescent="0.25">
      <c r="F774" s="70"/>
      <c r="G774" s="70"/>
    </row>
    <row r="775" spans="6:7" ht="15.75" customHeight="1" x14ac:dyDescent="0.25">
      <c r="F775" s="70"/>
      <c r="G775" s="70"/>
    </row>
    <row r="776" spans="6:7" ht="15.75" customHeight="1" x14ac:dyDescent="0.25">
      <c r="F776" s="70"/>
      <c r="G776" s="70"/>
    </row>
    <row r="777" spans="6:7" ht="15.75" customHeight="1" x14ac:dyDescent="0.25">
      <c r="F777" s="70"/>
      <c r="G777" s="70"/>
    </row>
    <row r="778" spans="6:7" ht="15.75" customHeight="1" x14ac:dyDescent="0.25">
      <c r="F778" s="70"/>
      <c r="G778" s="70"/>
    </row>
    <row r="779" spans="6:7" ht="15.75" customHeight="1" x14ac:dyDescent="0.25">
      <c r="F779" s="70"/>
      <c r="G779" s="70"/>
    </row>
    <row r="780" spans="6:7" ht="15.75" customHeight="1" x14ac:dyDescent="0.25">
      <c r="F780" s="70"/>
      <c r="G780" s="70"/>
    </row>
    <row r="781" spans="6:7" ht="15.75" customHeight="1" x14ac:dyDescent="0.25">
      <c r="F781" s="70"/>
      <c r="G781" s="70"/>
    </row>
    <row r="782" spans="6:7" ht="15.75" customHeight="1" x14ac:dyDescent="0.25">
      <c r="F782" s="70"/>
      <c r="G782" s="70"/>
    </row>
    <row r="783" spans="6:7" ht="15.75" customHeight="1" x14ac:dyDescent="0.25">
      <c r="F783" s="70"/>
      <c r="G783" s="70"/>
    </row>
    <row r="784" spans="6:7" ht="15.75" customHeight="1" x14ac:dyDescent="0.25">
      <c r="F784" s="70"/>
      <c r="G784" s="70"/>
    </row>
    <row r="785" spans="6:7" ht="15.75" customHeight="1" x14ac:dyDescent="0.25">
      <c r="F785" s="70"/>
      <c r="G785" s="70"/>
    </row>
    <row r="786" spans="6:7" ht="15.75" customHeight="1" x14ac:dyDescent="0.25">
      <c r="F786" s="70"/>
      <c r="G786" s="70"/>
    </row>
    <row r="787" spans="6:7" ht="15.75" customHeight="1" x14ac:dyDescent="0.25">
      <c r="F787" s="70"/>
      <c r="G787" s="70"/>
    </row>
    <row r="788" spans="6:7" ht="15.75" customHeight="1" x14ac:dyDescent="0.25">
      <c r="F788" s="70"/>
      <c r="G788" s="70"/>
    </row>
    <row r="789" spans="6:7" ht="15.75" customHeight="1" x14ac:dyDescent="0.25">
      <c r="F789" s="70"/>
      <c r="G789" s="70"/>
    </row>
    <row r="790" spans="6:7" ht="15.75" customHeight="1" x14ac:dyDescent="0.25">
      <c r="F790" s="70"/>
      <c r="G790" s="70"/>
    </row>
    <row r="791" spans="6:7" ht="15.75" customHeight="1" x14ac:dyDescent="0.25">
      <c r="F791" s="70"/>
      <c r="G791" s="70"/>
    </row>
    <row r="792" spans="6:7" ht="15.75" customHeight="1" x14ac:dyDescent="0.25">
      <c r="F792" s="70"/>
      <c r="G792" s="70"/>
    </row>
    <row r="793" spans="6:7" ht="15.75" customHeight="1" x14ac:dyDescent="0.25">
      <c r="F793" s="70"/>
      <c r="G793" s="70"/>
    </row>
    <row r="794" spans="6:7" ht="15.75" customHeight="1" x14ac:dyDescent="0.25">
      <c r="F794" s="70"/>
      <c r="G794" s="70"/>
    </row>
    <row r="795" spans="6:7" ht="15.75" customHeight="1" x14ac:dyDescent="0.25">
      <c r="F795" s="70"/>
      <c r="G795" s="70"/>
    </row>
    <row r="796" spans="6:7" ht="15.75" customHeight="1" x14ac:dyDescent="0.25">
      <c r="F796" s="70"/>
      <c r="G796" s="70"/>
    </row>
    <row r="797" spans="6:7" ht="15.75" customHeight="1" x14ac:dyDescent="0.25">
      <c r="F797" s="70"/>
      <c r="G797" s="70"/>
    </row>
    <row r="798" spans="6:7" ht="15.75" customHeight="1" x14ac:dyDescent="0.25">
      <c r="F798" s="70"/>
      <c r="G798" s="70"/>
    </row>
    <row r="799" spans="6:7" ht="15.75" customHeight="1" x14ac:dyDescent="0.25">
      <c r="F799" s="70"/>
      <c r="G799" s="70"/>
    </row>
    <row r="800" spans="6:7" ht="15.75" customHeight="1" x14ac:dyDescent="0.25">
      <c r="F800" s="70"/>
      <c r="G800" s="70"/>
    </row>
    <row r="801" spans="6:7" ht="15.75" customHeight="1" x14ac:dyDescent="0.25">
      <c r="F801" s="70"/>
      <c r="G801" s="70"/>
    </row>
    <row r="802" spans="6:7" ht="15.75" customHeight="1" x14ac:dyDescent="0.25">
      <c r="F802" s="70"/>
      <c r="G802" s="70"/>
    </row>
    <row r="803" spans="6:7" ht="15.75" customHeight="1" x14ac:dyDescent="0.25">
      <c r="F803" s="70"/>
      <c r="G803" s="70"/>
    </row>
    <row r="804" spans="6:7" ht="15.75" customHeight="1" x14ac:dyDescent="0.25">
      <c r="F804" s="70"/>
      <c r="G804" s="70"/>
    </row>
    <row r="805" spans="6:7" ht="15.75" customHeight="1" x14ac:dyDescent="0.25">
      <c r="F805" s="70"/>
      <c r="G805" s="70"/>
    </row>
    <row r="806" spans="6:7" ht="15.75" customHeight="1" x14ac:dyDescent="0.25">
      <c r="F806" s="70"/>
      <c r="G806" s="70"/>
    </row>
    <row r="807" spans="6:7" ht="15.75" customHeight="1" x14ac:dyDescent="0.25">
      <c r="F807" s="70"/>
      <c r="G807" s="70"/>
    </row>
    <row r="808" spans="6:7" ht="15.75" customHeight="1" x14ac:dyDescent="0.25">
      <c r="F808" s="70"/>
      <c r="G808" s="70"/>
    </row>
    <row r="809" spans="6:7" ht="15.75" customHeight="1" x14ac:dyDescent="0.25">
      <c r="F809" s="70"/>
      <c r="G809" s="70"/>
    </row>
    <row r="810" spans="6:7" ht="15.75" customHeight="1" x14ac:dyDescent="0.25">
      <c r="F810" s="70"/>
      <c r="G810" s="70"/>
    </row>
    <row r="811" spans="6:7" ht="15.75" customHeight="1" x14ac:dyDescent="0.25">
      <c r="F811" s="70"/>
      <c r="G811" s="70"/>
    </row>
    <row r="812" spans="6:7" ht="15.75" customHeight="1" x14ac:dyDescent="0.25">
      <c r="F812" s="70"/>
      <c r="G812" s="70"/>
    </row>
    <row r="813" spans="6:7" ht="15.75" customHeight="1" x14ac:dyDescent="0.25">
      <c r="F813" s="70"/>
      <c r="G813" s="70"/>
    </row>
    <row r="814" spans="6:7" ht="15.75" customHeight="1" x14ac:dyDescent="0.25">
      <c r="F814" s="70"/>
      <c r="G814" s="70"/>
    </row>
    <row r="815" spans="6:7" ht="15.75" customHeight="1" x14ac:dyDescent="0.25">
      <c r="F815" s="70"/>
      <c r="G815" s="70"/>
    </row>
    <row r="816" spans="6:7" ht="15.75" customHeight="1" x14ac:dyDescent="0.25">
      <c r="F816" s="70"/>
      <c r="G816" s="70"/>
    </row>
    <row r="817" spans="6:7" ht="15.75" customHeight="1" x14ac:dyDescent="0.25">
      <c r="F817" s="70"/>
      <c r="G817" s="70"/>
    </row>
    <row r="818" spans="6:7" ht="15.75" customHeight="1" x14ac:dyDescent="0.25">
      <c r="F818" s="70"/>
      <c r="G818" s="70"/>
    </row>
    <row r="819" spans="6:7" ht="15.75" customHeight="1" x14ac:dyDescent="0.25">
      <c r="F819" s="70"/>
      <c r="G819" s="70"/>
    </row>
    <row r="820" spans="6:7" ht="15.75" customHeight="1" x14ac:dyDescent="0.25">
      <c r="F820" s="70"/>
      <c r="G820" s="70"/>
    </row>
    <row r="821" spans="6:7" ht="15.75" customHeight="1" x14ac:dyDescent="0.25">
      <c r="F821" s="70"/>
      <c r="G821" s="70"/>
    </row>
    <row r="822" spans="6:7" ht="15.75" customHeight="1" x14ac:dyDescent="0.25">
      <c r="F822" s="70"/>
      <c r="G822" s="70"/>
    </row>
    <row r="823" spans="6:7" ht="15.75" customHeight="1" x14ac:dyDescent="0.25">
      <c r="F823" s="70"/>
      <c r="G823" s="70"/>
    </row>
    <row r="824" spans="6:7" ht="15.75" customHeight="1" x14ac:dyDescent="0.25">
      <c r="F824" s="70"/>
      <c r="G824" s="70"/>
    </row>
    <row r="825" spans="6:7" ht="15.75" customHeight="1" x14ac:dyDescent="0.25">
      <c r="F825" s="70"/>
      <c r="G825" s="70"/>
    </row>
    <row r="826" spans="6:7" ht="15.75" customHeight="1" x14ac:dyDescent="0.25">
      <c r="F826" s="70"/>
      <c r="G826" s="70"/>
    </row>
    <row r="827" spans="6:7" ht="15.75" customHeight="1" x14ac:dyDescent="0.25">
      <c r="F827" s="70"/>
      <c r="G827" s="70"/>
    </row>
    <row r="828" spans="6:7" ht="15.75" customHeight="1" x14ac:dyDescent="0.25">
      <c r="F828" s="70"/>
      <c r="G828" s="70"/>
    </row>
    <row r="829" spans="6:7" ht="15.75" customHeight="1" x14ac:dyDescent="0.25">
      <c r="F829" s="70"/>
      <c r="G829" s="70"/>
    </row>
    <row r="830" spans="6:7" ht="15.75" customHeight="1" x14ac:dyDescent="0.25">
      <c r="F830" s="70"/>
      <c r="G830" s="70"/>
    </row>
    <row r="831" spans="6:7" ht="15.75" customHeight="1" x14ac:dyDescent="0.25">
      <c r="F831" s="70"/>
      <c r="G831" s="70"/>
    </row>
    <row r="832" spans="6:7" ht="15.75" customHeight="1" x14ac:dyDescent="0.25">
      <c r="F832" s="70"/>
      <c r="G832" s="70"/>
    </row>
    <row r="833" spans="6:7" ht="15.75" customHeight="1" x14ac:dyDescent="0.25">
      <c r="F833" s="70"/>
      <c r="G833" s="70"/>
    </row>
    <row r="834" spans="6:7" ht="15.75" customHeight="1" x14ac:dyDescent="0.25">
      <c r="F834" s="70"/>
      <c r="G834" s="70"/>
    </row>
    <row r="835" spans="6:7" ht="15.75" customHeight="1" x14ac:dyDescent="0.25">
      <c r="F835" s="70"/>
      <c r="G835" s="70"/>
    </row>
    <row r="836" spans="6:7" ht="15.75" customHeight="1" x14ac:dyDescent="0.25">
      <c r="F836" s="70"/>
      <c r="G836" s="70"/>
    </row>
    <row r="837" spans="6:7" ht="15.75" customHeight="1" x14ac:dyDescent="0.25">
      <c r="F837" s="70"/>
      <c r="G837" s="70"/>
    </row>
    <row r="838" spans="6:7" ht="15.75" customHeight="1" x14ac:dyDescent="0.25">
      <c r="F838" s="70"/>
      <c r="G838" s="70"/>
    </row>
    <row r="839" spans="6:7" ht="15.75" customHeight="1" x14ac:dyDescent="0.25">
      <c r="F839" s="70"/>
      <c r="G839" s="70"/>
    </row>
    <row r="840" spans="6:7" ht="15.75" customHeight="1" x14ac:dyDescent="0.25">
      <c r="F840" s="70"/>
      <c r="G840" s="70"/>
    </row>
    <row r="841" spans="6:7" ht="15.75" customHeight="1" x14ac:dyDescent="0.25">
      <c r="F841" s="70"/>
      <c r="G841" s="70"/>
    </row>
    <row r="842" spans="6:7" ht="15.75" customHeight="1" x14ac:dyDescent="0.25">
      <c r="F842" s="70"/>
      <c r="G842" s="70"/>
    </row>
    <row r="843" spans="6:7" ht="15.75" customHeight="1" x14ac:dyDescent="0.25">
      <c r="F843" s="70"/>
      <c r="G843" s="70"/>
    </row>
    <row r="844" spans="6:7" ht="15.75" customHeight="1" x14ac:dyDescent="0.25">
      <c r="F844" s="70"/>
      <c r="G844" s="70"/>
    </row>
    <row r="845" spans="6:7" ht="15.75" customHeight="1" x14ac:dyDescent="0.25">
      <c r="F845" s="70"/>
      <c r="G845" s="70"/>
    </row>
    <row r="846" spans="6:7" ht="15.75" customHeight="1" x14ac:dyDescent="0.25">
      <c r="F846" s="70"/>
      <c r="G846" s="70"/>
    </row>
    <row r="847" spans="6:7" ht="15.75" customHeight="1" x14ac:dyDescent="0.25">
      <c r="F847" s="70"/>
      <c r="G847" s="70"/>
    </row>
    <row r="848" spans="6:7" ht="15.75" customHeight="1" x14ac:dyDescent="0.25">
      <c r="F848" s="70"/>
      <c r="G848" s="70"/>
    </row>
    <row r="849" spans="6:7" ht="15.75" customHeight="1" x14ac:dyDescent="0.25">
      <c r="F849" s="70"/>
      <c r="G849" s="70"/>
    </row>
    <row r="850" spans="6:7" ht="15.75" customHeight="1" x14ac:dyDescent="0.25">
      <c r="F850" s="70"/>
      <c r="G850" s="70"/>
    </row>
    <row r="851" spans="6:7" ht="15.75" customHeight="1" x14ac:dyDescent="0.25">
      <c r="F851" s="70"/>
      <c r="G851" s="70"/>
    </row>
    <row r="852" spans="6:7" ht="15.75" customHeight="1" x14ac:dyDescent="0.25">
      <c r="F852" s="70"/>
      <c r="G852" s="70"/>
    </row>
    <row r="853" spans="6:7" ht="15.75" customHeight="1" x14ac:dyDescent="0.25">
      <c r="F853" s="70"/>
      <c r="G853" s="70"/>
    </row>
    <row r="854" spans="6:7" ht="15.75" customHeight="1" x14ac:dyDescent="0.25">
      <c r="F854" s="70"/>
      <c r="G854" s="70"/>
    </row>
    <row r="855" spans="6:7" ht="15.75" customHeight="1" x14ac:dyDescent="0.25">
      <c r="F855" s="70"/>
      <c r="G855" s="70"/>
    </row>
    <row r="856" spans="6:7" ht="15.75" customHeight="1" x14ac:dyDescent="0.25">
      <c r="F856" s="70"/>
      <c r="G856" s="70"/>
    </row>
    <row r="857" spans="6:7" ht="15.75" customHeight="1" x14ac:dyDescent="0.25">
      <c r="F857" s="70"/>
      <c r="G857" s="70"/>
    </row>
    <row r="858" spans="6:7" ht="15.75" customHeight="1" x14ac:dyDescent="0.25">
      <c r="F858" s="70"/>
      <c r="G858" s="70"/>
    </row>
    <row r="859" spans="6:7" ht="15.75" customHeight="1" x14ac:dyDescent="0.25">
      <c r="F859" s="70"/>
      <c r="G859" s="70"/>
    </row>
    <row r="860" spans="6:7" ht="15.75" customHeight="1" x14ac:dyDescent="0.25">
      <c r="F860" s="70"/>
      <c r="G860" s="70"/>
    </row>
    <row r="861" spans="6:7" ht="15.75" customHeight="1" x14ac:dyDescent="0.25">
      <c r="F861" s="70"/>
      <c r="G861" s="70"/>
    </row>
    <row r="862" spans="6:7" ht="15.75" customHeight="1" x14ac:dyDescent="0.25">
      <c r="F862" s="70"/>
      <c r="G862" s="70"/>
    </row>
    <row r="863" spans="6:7" ht="15.75" customHeight="1" x14ac:dyDescent="0.25">
      <c r="F863" s="70"/>
      <c r="G863" s="70"/>
    </row>
    <row r="864" spans="6:7" ht="15.75" customHeight="1" x14ac:dyDescent="0.25">
      <c r="F864" s="70"/>
      <c r="G864" s="70"/>
    </row>
    <row r="865" spans="6:7" ht="15.75" customHeight="1" x14ac:dyDescent="0.25">
      <c r="F865" s="70"/>
      <c r="G865" s="70"/>
    </row>
    <row r="866" spans="6:7" ht="15.75" customHeight="1" x14ac:dyDescent="0.25">
      <c r="F866" s="70"/>
      <c r="G866" s="70"/>
    </row>
    <row r="867" spans="6:7" ht="15.75" customHeight="1" x14ac:dyDescent="0.25">
      <c r="F867" s="70"/>
      <c r="G867" s="70"/>
    </row>
    <row r="868" spans="6:7" ht="15.75" customHeight="1" x14ac:dyDescent="0.25">
      <c r="F868" s="70"/>
      <c r="G868" s="70"/>
    </row>
    <row r="869" spans="6:7" ht="15.75" customHeight="1" x14ac:dyDescent="0.25">
      <c r="F869" s="70"/>
      <c r="G869" s="70"/>
    </row>
    <row r="870" spans="6:7" ht="15.75" customHeight="1" x14ac:dyDescent="0.25">
      <c r="F870" s="70"/>
      <c r="G870" s="70"/>
    </row>
    <row r="871" spans="6:7" ht="15.75" customHeight="1" x14ac:dyDescent="0.25">
      <c r="F871" s="70"/>
      <c r="G871" s="70"/>
    </row>
    <row r="872" spans="6:7" ht="15.75" customHeight="1" x14ac:dyDescent="0.25">
      <c r="F872" s="70"/>
      <c r="G872" s="70"/>
    </row>
    <row r="873" spans="6:7" ht="15.75" customHeight="1" x14ac:dyDescent="0.25">
      <c r="F873" s="70"/>
      <c r="G873" s="70"/>
    </row>
    <row r="874" spans="6:7" ht="15.75" customHeight="1" x14ac:dyDescent="0.25">
      <c r="F874" s="70"/>
      <c r="G874" s="70"/>
    </row>
    <row r="875" spans="6:7" ht="15.75" customHeight="1" x14ac:dyDescent="0.25">
      <c r="F875" s="70"/>
      <c r="G875" s="70"/>
    </row>
    <row r="876" spans="6:7" ht="15.75" customHeight="1" x14ac:dyDescent="0.25">
      <c r="F876" s="70"/>
      <c r="G876" s="70"/>
    </row>
    <row r="877" spans="6:7" ht="15.75" customHeight="1" x14ac:dyDescent="0.25">
      <c r="F877" s="70"/>
      <c r="G877" s="70"/>
    </row>
    <row r="878" spans="6:7" ht="15.75" customHeight="1" x14ac:dyDescent="0.25">
      <c r="F878" s="70"/>
      <c r="G878" s="70"/>
    </row>
    <row r="879" spans="6:7" ht="15.75" customHeight="1" x14ac:dyDescent="0.25">
      <c r="F879" s="70"/>
      <c r="G879" s="70"/>
    </row>
    <row r="880" spans="6:7" ht="15.75" customHeight="1" x14ac:dyDescent="0.25">
      <c r="F880" s="70"/>
      <c r="G880" s="70"/>
    </row>
    <row r="881" spans="6:7" ht="15.75" customHeight="1" x14ac:dyDescent="0.25">
      <c r="F881" s="70"/>
      <c r="G881" s="70"/>
    </row>
    <row r="882" spans="6:7" ht="15.75" customHeight="1" x14ac:dyDescent="0.25">
      <c r="F882" s="70"/>
      <c r="G882" s="70"/>
    </row>
    <row r="883" spans="6:7" ht="15.75" customHeight="1" x14ac:dyDescent="0.25">
      <c r="F883" s="70"/>
      <c r="G883" s="70"/>
    </row>
    <row r="884" spans="6:7" ht="15.75" customHeight="1" x14ac:dyDescent="0.25">
      <c r="F884" s="70"/>
      <c r="G884" s="70"/>
    </row>
    <row r="885" spans="6:7" ht="15.75" customHeight="1" x14ac:dyDescent="0.25">
      <c r="F885" s="70"/>
      <c r="G885" s="70"/>
    </row>
    <row r="886" spans="6:7" ht="15.75" customHeight="1" x14ac:dyDescent="0.25">
      <c r="F886" s="70"/>
      <c r="G886" s="70"/>
    </row>
    <row r="887" spans="6:7" ht="15.75" customHeight="1" x14ac:dyDescent="0.25">
      <c r="F887" s="70"/>
      <c r="G887" s="70"/>
    </row>
    <row r="888" spans="6:7" ht="15.75" customHeight="1" x14ac:dyDescent="0.25">
      <c r="F888" s="70"/>
      <c r="G888" s="70"/>
    </row>
    <row r="889" spans="6:7" ht="15.75" customHeight="1" x14ac:dyDescent="0.25">
      <c r="F889" s="70"/>
      <c r="G889" s="70"/>
    </row>
    <row r="890" spans="6:7" ht="15.75" customHeight="1" x14ac:dyDescent="0.25">
      <c r="F890" s="70"/>
      <c r="G890" s="70"/>
    </row>
    <row r="891" spans="6:7" ht="15.75" customHeight="1" x14ac:dyDescent="0.25">
      <c r="F891" s="70"/>
      <c r="G891" s="70"/>
    </row>
    <row r="892" spans="6:7" ht="15.75" customHeight="1" x14ac:dyDescent="0.25">
      <c r="F892" s="70"/>
      <c r="G892" s="70"/>
    </row>
    <row r="893" spans="6:7" ht="15.75" customHeight="1" x14ac:dyDescent="0.25">
      <c r="F893" s="70"/>
      <c r="G893" s="70"/>
    </row>
    <row r="894" spans="6:7" ht="15.75" customHeight="1" x14ac:dyDescent="0.25">
      <c r="F894" s="70"/>
      <c r="G894" s="70"/>
    </row>
    <row r="895" spans="6:7" ht="15.75" customHeight="1" x14ac:dyDescent="0.25">
      <c r="F895" s="70"/>
      <c r="G895" s="70"/>
    </row>
    <row r="896" spans="6:7" ht="15.75" customHeight="1" x14ac:dyDescent="0.25">
      <c r="F896" s="70"/>
      <c r="G896" s="70"/>
    </row>
    <row r="897" spans="6:7" ht="15.75" customHeight="1" x14ac:dyDescent="0.25">
      <c r="F897" s="70"/>
      <c r="G897" s="70"/>
    </row>
    <row r="898" spans="6:7" ht="15.75" customHeight="1" x14ac:dyDescent="0.25">
      <c r="F898" s="70"/>
      <c r="G898" s="70"/>
    </row>
    <row r="899" spans="6:7" ht="15.75" customHeight="1" x14ac:dyDescent="0.25">
      <c r="F899" s="70"/>
      <c r="G899" s="70"/>
    </row>
    <row r="900" spans="6:7" ht="15.75" customHeight="1" x14ac:dyDescent="0.25">
      <c r="F900" s="70"/>
      <c r="G900" s="70"/>
    </row>
    <row r="901" spans="6:7" ht="15.75" customHeight="1" x14ac:dyDescent="0.25">
      <c r="F901" s="70"/>
      <c r="G901" s="70"/>
    </row>
    <row r="902" spans="6:7" ht="15.75" customHeight="1" x14ac:dyDescent="0.25">
      <c r="F902" s="70"/>
      <c r="G902" s="70"/>
    </row>
    <row r="903" spans="6:7" ht="15.75" customHeight="1" x14ac:dyDescent="0.25">
      <c r="F903" s="70"/>
      <c r="G903" s="70"/>
    </row>
    <row r="904" spans="6:7" ht="15.75" customHeight="1" x14ac:dyDescent="0.25">
      <c r="F904" s="70"/>
      <c r="G904" s="70"/>
    </row>
    <row r="905" spans="6:7" ht="15.75" customHeight="1" x14ac:dyDescent="0.25">
      <c r="F905" s="70"/>
      <c r="G905" s="70"/>
    </row>
    <row r="906" spans="6:7" ht="15.75" customHeight="1" x14ac:dyDescent="0.25">
      <c r="F906" s="70"/>
      <c r="G906" s="70"/>
    </row>
    <row r="907" spans="6:7" ht="15.75" customHeight="1" x14ac:dyDescent="0.25">
      <c r="F907" s="70"/>
      <c r="G907" s="70"/>
    </row>
    <row r="908" spans="6:7" ht="15.75" customHeight="1" x14ac:dyDescent="0.25">
      <c r="F908" s="70"/>
      <c r="G908" s="70"/>
    </row>
    <row r="909" spans="6:7" ht="15.75" customHeight="1" x14ac:dyDescent="0.25">
      <c r="F909" s="70"/>
      <c r="G909" s="70"/>
    </row>
    <row r="910" spans="6:7" ht="15.75" customHeight="1" x14ac:dyDescent="0.25">
      <c r="F910" s="70"/>
      <c r="G910" s="70"/>
    </row>
    <row r="911" spans="6:7" ht="15.75" customHeight="1" x14ac:dyDescent="0.25">
      <c r="F911" s="70"/>
      <c r="G911" s="70"/>
    </row>
    <row r="912" spans="6:7" ht="15.75" customHeight="1" x14ac:dyDescent="0.25">
      <c r="F912" s="70"/>
      <c r="G912" s="70"/>
    </row>
    <row r="913" spans="6:7" ht="15.75" customHeight="1" x14ac:dyDescent="0.25">
      <c r="F913" s="70"/>
      <c r="G913" s="70"/>
    </row>
    <row r="914" spans="6:7" ht="15.75" customHeight="1" x14ac:dyDescent="0.25">
      <c r="F914" s="70"/>
      <c r="G914" s="70"/>
    </row>
    <row r="915" spans="6:7" ht="15.75" customHeight="1" x14ac:dyDescent="0.25">
      <c r="F915" s="70"/>
      <c r="G915" s="70"/>
    </row>
    <row r="916" spans="6:7" ht="15.75" customHeight="1" x14ac:dyDescent="0.25">
      <c r="F916" s="70"/>
      <c r="G916" s="70"/>
    </row>
    <row r="917" spans="6:7" ht="15.75" customHeight="1" x14ac:dyDescent="0.25">
      <c r="F917" s="70"/>
      <c r="G917" s="70"/>
    </row>
    <row r="918" spans="6:7" ht="15.75" customHeight="1" x14ac:dyDescent="0.25">
      <c r="F918" s="70"/>
      <c r="G918" s="70"/>
    </row>
    <row r="919" spans="6:7" ht="15.75" customHeight="1" x14ac:dyDescent="0.25">
      <c r="F919" s="70"/>
      <c r="G919" s="70"/>
    </row>
    <row r="920" spans="6:7" ht="15.75" customHeight="1" x14ac:dyDescent="0.25">
      <c r="F920" s="70"/>
      <c r="G920" s="70"/>
    </row>
    <row r="921" spans="6:7" ht="15.75" customHeight="1" x14ac:dyDescent="0.25">
      <c r="F921" s="70"/>
      <c r="G921" s="70"/>
    </row>
    <row r="922" spans="6:7" ht="15.75" customHeight="1" x14ac:dyDescent="0.25">
      <c r="F922" s="70"/>
      <c r="G922" s="70"/>
    </row>
    <row r="923" spans="6:7" ht="15.75" customHeight="1" x14ac:dyDescent="0.25">
      <c r="F923" s="70"/>
      <c r="G923" s="70"/>
    </row>
    <row r="924" spans="6:7" ht="15.75" customHeight="1" x14ac:dyDescent="0.25">
      <c r="F924" s="70"/>
      <c r="G924" s="70"/>
    </row>
    <row r="925" spans="6:7" ht="15.75" customHeight="1" x14ac:dyDescent="0.25">
      <c r="F925" s="70"/>
      <c r="G925" s="70"/>
    </row>
    <row r="926" spans="6:7" ht="15.75" customHeight="1" x14ac:dyDescent="0.25">
      <c r="F926" s="70"/>
      <c r="G926" s="70"/>
    </row>
    <row r="927" spans="6:7" ht="15.75" customHeight="1" x14ac:dyDescent="0.25">
      <c r="F927" s="70"/>
      <c r="G927" s="70"/>
    </row>
    <row r="928" spans="6:7" ht="15.75" customHeight="1" x14ac:dyDescent="0.25">
      <c r="F928" s="70"/>
      <c r="G928" s="70"/>
    </row>
    <row r="929" spans="6:7" ht="15.75" customHeight="1" x14ac:dyDescent="0.25">
      <c r="F929" s="70"/>
      <c r="G929" s="70"/>
    </row>
    <row r="930" spans="6:7" ht="15.75" customHeight="1" x14ac:dyDescent="0.25">
      <c r="F930" s="70"/>
      <c r="G930" s="70"/>
    </row>
    <row r="931" spans="6:7" ht="15.75" customHeight="1" x14ac:dyDescent="0.25">
      <c r="F931" s="70"/>
      <c r="G931" s="70"/>
    </row>
    <row r="932" spans="6:7" ht="15.75" customHeight="1" x14ac:dyDescent="0.25">
      <c r="F932" s="70"/>
      <c r="G932" s="70"/>
    </row>
    <row r="933" spans="6:7" ht="15.75" customHeight="1" x14ac:dyDescent="0.25">
      <c r="F933" s="70"/>
      <c r="G933" s="70"/>
    </row>
    <row r="934" spans="6:7" ht="15.75" customHeight="1" x14ac:dyDescent="0.25">
      <c r="F934" s="70"/>
      <c r="G934" s="70"/>
    </row>
    <row r="935" spans="6:7" ht="15.75" customHeight="1" x14ac:dyDescent="0.25">
      <c r="F935" s="70"/>
      <c r="G935" s="70"/>
    </row>
    <row r="936" spans="6:7" ht="15.75" customHeight="1" x14ac:dyDescent="0.25">
      <c r="F936" s="70"/>
      <c r="G936" s="70"/>
    </row>
    <row r="937" spans="6:7" ht="15.75" customHeight="1" x14ac:dyDescent="0.25">
      <c r="F937" s="70"/>
      <c r="G937" s="70"/>
    </row>
    <row r="938" spans="6:7" ht="15.75" customHeight="1" x14ac:dyDescent="0.25">
      <c r="F938" s="70"/>
      <c r="G938" s="70"/>
    </row>
    <row r="939" spans="6:7" ht="15.75" customHeight="1" x14ac:dyDescent="0.25">
      <c r="F939" s="70"/>
      <c r="G939" s="70"/>
    </row>
    <row r="940" spans="6:7" ht="15.75" customHeight="1" x14ac:dyDescent="0.25">
      <c r="F940" s="70"/>
      <c r="G940" s="70"/>
    </row>
    <row r="941" spans="6:7" ht="15.75" customHeight="1" x14ac:dyDescent="0.25">
      <c r="F941" s="70"/>
      <c r="G941" s="70"/>
    </row>
    <row r="942" spans="6:7" ht="15.75" customHeight="1" x14ac:dyDescent="0.25">
      <c r="F942" s="70"/>
      <c r="G942" s="70"/>
    </row>
    <row r="943" spans="6:7" ht="15.75" customHeight="1" x14ac:dyDescent="0.25">
      <c r="F943" s="70"/>
      <c r="G943" s="70"/>
    </row>
    <row r="944" spans="6:7" ht="15.75" customHeight="1" x14ac:dyDescent="0.25">
      <c r="F944" s="70"/>
      <c r="G944" s="70"/>
    </row>
    <row r="945" spans="6:7" ht="15.75" customHeight="1" x14ac:dyDescent="0.25">
      <c r="F945" s="70"/>
      <c r="G945" s="70"/>
    </row>
    <row r="946" spans="6:7" ht="15.75" customHeight="1" x14ac:dyDescent="0.25">
      <c r="F946" s="70"/>
      <c r="G946" s="70"/>
    </row>
    <row r="947" spans="6:7" ht="15.75" customHeight="1" x14ac:dyDescent="0.25">
      <c r="F947" s="70"/>
      <c r="G947" s="70"/>
    </row>
    <row r="948" spans="6:7" ht="15.75" customHeight="1" x14ac:dyDescent="0.25">
      <c r="F948" s="70"/>
      <c r="G948" s="70"/>
    </row>
    <row r="949" spans="6:7" ht="15.75" customHeight="1" x14ac:dyDescent="0.25">
      <c r="F949" s="70"/>
      <c r="G949" s="70"/>
    </row>
    <row r="950" spans="6:7" ht="15.75" customHeight="1" x14ac:dyDescent="0.25">
      <c r="F950" s="70"/>
      <c r="G950" s="70"/>
    </row>
    <row r="951" spans="6:7" ht="15.75" customHeight="1" x14ac:dyDescent="0.25">
      <c r="F951" s="70"/>
      <c r="G951" s="70"/>
    </row>
    <row r="952" spans="6:7" ht="15.75" customHeight="1" x14ac:dyDescent="0.25">
      <c r="F952" s="70"/>
      <c r="G952" s="70"/>
    </row>
    <row r="953" spans="6:7" ht="15.75" customHeight="1" x14ac:dyDescent="0.25">
      <c r="F953" s="70"/>
      <c r="G953" s="70"/>
    </row>
    <row r="954" spans="6:7" ht="15.75" customHeight="1" x14ac:dyDescent="0.25">
      <c r="F954" s="70"/>
      <c r="G954" s="70"/>
    </row>
    <row r="955" spans="6:7" ht="15.75" customHeight="1" x14ac:dyDescent="0.25">
      <c r="F955" s="70"/>
      <c r="G955" s="70"/>
    </row>
    <row r="956" spans="6:7" ht="15.75" customHeight="1" x14ac:dyDescent="0.25">
      <c r="F956" s="70"/>
      <c r="G956" s="70"/>
    </row>
    <row r="957" spans="6:7" ht="15.75" customHeight="1" x14ac:dyDescent="0.25">
      <c r="F957" s="70"/>
      <c r="G957" s="70"/>
    </row>
    <row r="958" spans="6:7" ht="15.75" customHeight="1" x14ac:dyDescent="0.25">
      <c r="F958" s="70"/>
      <c r="G958" s="70"/>
    </row>
    <row r="959" spans="6:7" ht="15.75" customHeight="1" x14ac:dyDescent="0.25">
      <c r="F959" s="70"/>
      <c r="G959" s="70"/>
    </row>
    <row r="960" spans="6:7" ht="15.75" customHeight="1" x14ac:dyDescent="0.25">
      <c r="F960" s="70"/>
      <c r="G960" s="70"/>
    </row>
    <row r="961" spans="6:7" ht="15.75" customHeight="1" x14ac:dyDescent="0.25">
      <c r="F961" s="70"/>
      <c r="G961" s="70"/>
    </row>
    <row r="962" spans="6:7" ht="15.75" customHeight="1" x14ac:dyDescent="0.25">
      <c r="F962" s="70"/>
      <c r="G962" s="70"/>
    </row>
    <row r="963" spans="6:7" ht="15.75" customHeight="1" x14ac:dyDescent="0.25">
      <c r="F963" s="70"/>
      <c r="G963" s="70"/>
    </row>
    <row r="964" spans="6:7" ht="15.75" customHeight="1" x14ac:dyDescent="0.25">
      <c r="F964" s="70"/>
      <c r="G964" s="70"/>
    </row>
    <row r="965" spans="6:7" ht="15.75" customHeight="1" x14ac:dyDescent="0.25">
      <c r="F965" s="70"/>
      <c r="G965" s="70"/>
    </row>
    <row r="966" spans="6:7" ht="15.75" customHeight="1" x14ac:dyDescent="0.25">
      <c r="F966" s="70"/>
      <c r="G966" s="70"/>
    </row>
    <row r="967" spans="6:7" ht="15.75" customHeight="1" x14ac:dyDescent="0.25">
      <c r="F967" s="70"/>
      <c r="G967" s="70"/>
    </row>
    <row r="968" spans="6:7" ht="15.75" customHeight="1" x14ac:dyDescent="0.25">
      <c r="F968" s="70"/>
      <c r="G968" s="70"/>
    </row>
    <row r="969" spans="6:7" ht="15.75" customHeight="1" x14ac:dyDescent="0.25">
      <c r="F969" s="70"/>
      <c r="G969" s="70"/>
    </row>
    <row r="970" spans="6:7" ht="15.75" customHeight="1" x14ac:dyDescent="0.25">
      <c r="F970" s="70"/>
      <c r="G970" s="70"/>
    </row>
    <row r="971" spans="6:7" ht="15.75" customHeight="1" x14ac:dyDescent="0.25">
      <c r="F971" s="70"/>
      <c r="G971" s="70"/>
    </row>
    <row r="972" spans="6:7" ht="15.75" customHeight="1" x14ac:dyDescent="0.25">
      <c r="F972" s="70"/>
      <c r="G972" s="70"/>
    </row>
    <row r="973" spans="6:7" ht="15.75" customHeight="1" x14ac:dyDescent="0.25">
      <c r="F973" s="70"/>
      <c r="G973" s="70"/>
    </row>
    <row r="974" spans="6:7" ht="15.75" customHeight="1" x14ac:dyDescent="0.25">
      <c r="F974" s="70"/>
      <c r="G974" s="70"/>
    </row>
    <row r="975" spans="6:7" ht="15.75" customHeight="1" x14ac:dyDescent="0.25">
      <c r="F975" s="70"/>
      <c r="G975" s="70"/>
    </row>
    <row r="976" spans="6:7" ht="15.75" customHeight="1" x14ac:dyDescent="0.25">
      <c r="F976" s="70"/>
      <c r="G976" s="70"/>
    </row>
    <row r="977" spans="6:7" ht="15.75" customHeight="1" x14ac:dyDescent="0.25">
      <c r="F977" s="70"/>
      <c r="G977" s="70"/>
    </row>
    <row r="978" spans="6:7" ht="15.75" customHeight="1" x14ac:dyDescent="0.25">
      <c r="F978" s="70"/>
      <c r="G978" s="70"/>
    </row>
    <row r="979" spans="6:7" ht="15.75" customHeight="1" x14ac:dyDescent="0.25">
      <c r="F979" s="70"/>
      <c r="G979" s="70"/>
    </row>
    <row r="980" spans="6:7" ht="15.75" customHeight="1" x14ac:dyDescent="0.25">
      <c r="F980" s="70"/>
      <c r="G980" s="70"/>
    </row>
    <row r="981" spans="6:7" ht="15.75" customHeight="1" x14ac:dyDescent="0.25">
      <c r="F981" s="70"/>
      <c r="G981" s="70"/>
    </row>
    <row r="982" spans="6:7" ht="15.75" customHeight="1" x14ac:dyDescent="0.25">
      <c r="F982" s="70"/>
      <c r="G982" s="70"/>
    </row>
    <row r="983" spans="6:7" ht="15.75" customHeight="1" x14ac:dyDescent="0.25">
      <c r="F983" s="70"/>
      <c r="G983" s="70"/>
    </row>
    <row r="984" spans="6:7" ht="15.75" customHeight="1" x14ac:dyDescent="0.25">
      <c r="F984" s="70"/>
      <c r="G984" s="70"/>
    </row>
    <row r="985" spans="6:7" ht="15.75" customHeight="1" x14ac:dyDescent="0.25">
      <c r="F985" s="70"/>
      <c r="G985" s="70"/>
    </row>
    <row r="986" spans="6:7" ht="15.75" customHeight="1" x14ac:dyDescent="0.25">
      <c r="F986" s="70"/>
      <c r="G986" s="70"/>
    </row>
    <row r="987" spans="6:7" ht="15.75" customHeight="1" x14ac:dyDescent="0.25">
      <c r="F987" s="70"/>
      <c r="G987" s="70"/>
    </row>
    <row r="988" spans="6:7" ht="15.75" customHeight="1" x14ac:dyDescent="0.25">
      <c r="F988" s="70"/>
      <c r="G988" s="70"/>
    </row>
    <row r="989" spans="6:7" ht="15.75" customHeight="1" x14ac:dyDescent="0.25">
      <c r="F989" s="70"/>
      <c r="G989" s="70"/>
    </row>
    <row r="990" spans="6:7" ht="15.75" customHeight="1" x14ac:dyDescent="0.25">
      <c r="F990" s="70"/>
      <c r="G990" s="70"/>
    </row>
    <row r="991" spans="6:7" ht="15.75" customHeight="1" x14ac:dyDescent="0.25">
      <c r="F991" s="70"/>
      <c r="G991" s="70"/>
    </row>
    <row r="992" spans="6:7" ht="15.75" customHeight="1" x14ac:dyDescent="0.25">
      <c r="F992" s="70"/>
      <c r="G992" s="70"/>
    </row>
    <row r="993" spans="6:7" ht="15.75" customHeight="1" x14ac:dyDescent="0.25">
      <c r="F993" s="70"/>
      <c r="G993" s="70"/>
    </row>
    <row r="994" spans="6:7" ht="15.75" customHeight="1" x14ac:dyDescent="0.25">
      <c r="F994" s="70"/>
      <c r="G994" s="70"/>
    </row>
    <row r="995" spans="6:7" ht="15.75" customHeight="1" x14ac:dyDescent="0.25">
      <c r="F995" s="70"/>
      <c r="G995" s="70"/>
    </row>
    <row r="996" spans="6:7" ht="15.75" customHeight="1" x14ac:dyDescent="0.25">
      <c r="F996" s="70"/>
      <c r="G996" s="70"/>
    </row>
    <row r="997" spans="6:7" ht="15.75" customHeight="1" x14ac:dyDescent="0.25">
      <c r="F997" s="70"/>
      <c r="G997" s="70"/>
    </row>
    <row r="998" spans="6:7" ht="15.75" customHeight="1" x14ac:dyDescent="0.25">
      <c r="F998" s="70"/>
      <c r="G998" s="70"/>
    </row>
    <row r="999" spans="6:7" ht="15.75" customHeight="1" x14ac:dyDescent="0.25">
      <c r="F999" s="70"/>
      <c r="G999" s="70"/>
    </row>
    <row r="1000" spans="6:7" ht="15.75" customHeight="1" x14ac:dyDescent="0.25">
      <c r="F1000" s="70"/>
      <c r="G1000" s="70"/>
    </row>
    <row r="1001" spans="6:7" ht="15.75" customHeight="1" x14ac:dyDescent="0.25">
      <c r="F1001" s="70"/>
      <c r="G1001" s="70"/>
    </row>
    <row r="1002" spans="6:7" ht="15.75" customHeight="1" x14ac:dyDescent="0.25">
      <c r="F1002" s="70"/>
      <c r="G1002" s="70"/>
    </row>
    <row r="1003" spans="6:7" ht="15.75" customHeight="1" x14ac:dyDescent="0.25">
      <c r="F1003" s="70"/>
      <c r="G1003" s="70"/>
    </row>
    <row r="1004" spans="6:7" ht="15.75" customHeight="1" x14ac:dyDescent="0.25">
      <c r="F1004" s="70"/>
      <c r="G1004" s="70"/>
    </row>
    <row r="1005" spans="6:7" ht="15.75" customHeight="1" x14ac:dyDescent="0.25">
      <c r="F1005" s="70"/>
      <c r="G1005" s="70"/>
    </row>
    <row r="1006" spans="6:7" ht="15.75" customHeight="1" x14ac:dyDescent="0.25">
      <c r="F1006" s="70"/>
      <c r="G1006" s="70"/>
    </row>
    <row r="1007" spans="6:7" ht="15.75" customHeight="1" x14ac:dyDescent="0.25">
      <c r="F1007" s="70"/>
      <c r="G1007" s="70"/>
    </row>
    <row r="1008" spans="6:7" ht="15.75" customHeight="1" x14ac:dyDescent="0.25">
      <c r="F1008" s="70"/>
      <c r="G1008" s="70"/>
    </row>
    <row r="1009" spans="6:7" ht="15.75" customHeight="1" x14ac:dyDescent="0.25">
      <c r="F1009" s="70"/>
      <c r="G1009" s="70"/>
    </row>
    <row r="1010" spans="6:7" ht="15.75" customHeight="1" x14ac:dyDescent="0.25">
      <c r="F1010" s="70"/>
      <c r="G1010" s="70"/>
    </row>
  </sheetData>
  <mergeCells count="1">
    <mergeCell ref="B2:G2"/>
  </mergeCells>
  <pageMargins left="0.7" right="0.7" top="0.75" bottom="0.75" header="0" footer="0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00"/>
  <sheetViews>
    <sheetView workbookViewId="0">
      <selection activeCell="D25" sqref="D25"/>
    </sheetView>
  </sheetViews>
  <sheetFormatPr defaultColWidth="14.42578125" defaultRowHeight="15" customHeight="1" x14ac:dyDescent="0.25"/>
  <cols>
    <col min="1" max="1" width="8.7109375" customWidth="1"/>
    <col min="2" max="2" width="37.7109375" customWidth="1"/>
    <col min="3" max="5" width="25.28515625" customWidth="1"/>
    <col min="6" max="7" width="15.7109375" customWidth="1"/>
    <col min="8" max="26" width="8.7109375" customWidth="1"/>
  </cols>
  <sheetData>
    <row r="1" spans="2:7" ht="18" x14ac:dyDescent="0.25">
      <c r="B1" s="29"/>
      <c r="C1" s="29"/>
      <c r="D1" s="29"/>
      <c r="E1" s="32"/>
      <c r="F1" s="32"/>
      <c r="G1" s="32"/>
    </row>
    <row r="2" spans="2:7" ht="15.75" customHeight="1" x14ac:dyDescent="0.25">
      <c r="B2" s="140" t="s">
        <v>196</v>
      </c>
      <c r="C2" s="136"/>
      <c r="D2" s="136"/>
      <c r="E2" s="136"/>
      <c r="F2" s="136"/>
      <c r="G2" s="136"/>
    </row>
    <row r="3" spans="2:7" ht="18" x14ac:dyDescent="0.25">
      <c r="B3" s="29"/>
      <c r="C3" s="29"/>
      <c r="D3" s="29"/>
      <c r="E3" s="32"/>
      <c r="F3" s="32"/>
      <c r="G3" s="32"/>
    </row>
    <row r="4" spans="2:7" ht="25.5" x14ac:dyDescent="0.25">
      <c r="B4" s="34" t="s">
        <v>4</v>
      </c>
      <c r="C4" s="34" t="s">
        <v>197</v>
      </c>
      <c r="D4" s="34" t="s">
        <v>36</v>
      </c>
      <c r="E4" s="34" t="s">
        <v>198</v>
      </c>
      <c r="F4" s="34" t="s">
        <v>8</v>
      </c>
      <c r="G4" s="34" t="s">
        <v>9</v>
      </c>
    </row>
    <row r="5" spans="2:7" x14ac:dyDescent="0.25">
      <c r="B5" s="34">
        <v>1</v>
      </c>
      <c r="C5" s="34">
        <v>5</v>
      </c>
      <c r="D5" s="34">
        <v>3</v>
      </c>
      <c r="E5" s="34">
        <v>5</v>
      </c>
      <c r="F5" s="34" t="s">
        <v>10</v>
      </c>
      <c r="G5" s="34" t="s">
        <v>23</v>
      </c>
    </row>
    <row r="6" spans="2:7" ht="15.75" customHeight="1" x14ac:dyDescent="0.25">
      <c r="B6" s="36" t="s">
        <v>160</v>
      </c>
      <c r="C6" s="71"/>
      <c r="D6" s="72"/>
      <c r="E6" s="71"/>
      <c r="F6" s="64"/>
      <c r="G6" s="64"/>
    </row>
    <row r="7" spans="2:7" ht="15.75" customHeight="1" x14ac:dyDescent="0.25">
      <c r="B7" s="36" t="s">
        <v>199</v>
      </c>
      <c r="C7" s="73">
        <v>1190055.6599999999</v>
      </c>
      <c r="D7" s="73">
        <v>2684805</v>
      </c>
      <c r="E7" s="73">
        <v>1454100.68</v>
      </c>
      <c r="F7" s="64">
        <f t="shared" ref="F7:F9" si="0">E7/C7*100</f>
        <v>122.18761935891303</v>
      </c>
      <c r="G7" s="64">
        <f t="shared" ref="G7:G9" si="1">E7/D7*100</f>
        <v>54.160383342551874</v>
      </c>
    </row>
    <row r="8" spans="2:7" x14ac:dyDescent="0.25">
      <c r="B8" s="74" t="s">
        <v>200</v>
      </c>
      <c r="C8" s="73">
        <v>1190055.6599999999</v>
      </c>
      <c r="D8" s="73">
        <v>2684805</v>
      </c>
      <c r="E8" s="73">
        <v>1454100.68</v>
      </c>
      <c r="F8" s="64">
        <f t="shared" si="0"/>
        <v>122.18761935891303</v>
      </c>
      <c r="G8" s="64">
        <f t="shared" si="1"/>
        <v>54.160383342551874</v>
      </c>
    </row>
    <row r="9" spans="2:7" x14ac:dyDescent="0.25">
      <c r="B9" s="48" t="s">
        <v>201</v>
      </c>
      <c r="C9" s="73">
        <v>1190055.6599999999</v>
      </c>
      <c r="D9" s="73">
        <v>2684805</v>
      </c>
      <c r="E9" s="73">
        <v>1454100.68</v>
      </c>
      <c r="F9" s="64">
        <f t="shared" si="0"/>
        <v>122.18761935891303</v>
      </c>
      <c r="G9" s="64">
        <f t="shared" si="1"/>
        <v>54.160383342551874</v>
      </c>
    </row>
    <row r="10" spans="2:7" x14ac:dyDescent="0.25">
      <c r="B10" s="46"/>
      <c r="C10" s="71"/>
      <c r="D10" s="72"/>
      <c r="E10" s="71"/>
      <c r="F10" s="64"/>
      <c r="G10" s="6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2:G2"/>
  </mergeCells>
  <pageMargins left="0.7" right="0.7" top="0.75" bottom="0.75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7.42578125" customWidth="1"/>
    <col min="3" max="4" width="8.42578125" customWidth="1"/>
    <col min="5" max="5" width="5.42578125" customWidth="1"/>
    <col min="6" max="9" width="25.28515625" customWidth="1"/>
    <col min="10" max="11" width="15.7109375" customWidth="1"/>
    <col min="12" max="26" width="8.7109375" customWidth="1"/>
  </cols>
  <sheetData>
    <row r="1" spans="2:11" ht="18" customHeight="1" x14ac:dyDescent="0.25"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2:11" ht="18" customHeight="1" x14ac:dyDescent="0.25">
      <c r="B2" s="140" t="s">
        <v>202</v>
      </c>
      <c r="C2" s="136"/>
      <c r="D2" s="136"/>
      <c r="E2" s="136"/>
      <c r="F2" s="136"/>
      <c r="G2" s="136"/>
      <c r="H2" s="136"/>
      <c r="I2" s="136"/>
      <c r="J2" s="136"/>
      <c r="K2" s="136"/>
    </row>
    <row r="3" spans="2:11" ht="15.75" customHeight="1" x14ac:dyDescent="0.25">
      <c r="B3" s="140" t="s">
        <v>203</v>
      </c>
      <c r="C3" s="136"/>
      <c r="D3" s="136"/>
      <c r="E3" s="136"/>
      <c r="F3" s="136"/>
      <c r="G3" s="136"/>
      <c r="H3" s="136"/>
      <c r="I3" s="136"/>
      <c r="J3" s="136"/>
      <c r="K3" s="136"/>
    </row>
    <row r="4" spans="2:11" ht="18" x14ac:dyDescent="0.25">
      <c r="B4" s="29"/>
      <c r="C4" s="29"/>
      <c r="D4" s="29"/>
      <c r="E4" s="29"/>
      <c r="F4" s="29"/>
      <c r="G4" s="29"/>
      <c r="H4" s="29"/>
      <c r="I4" s="32"/>
      <c r="J4" s="32"/>
      <c r="K4" s="32"/>
    </row>
    <row r="5" spans="2:11" ht="25.5" customHeight="1" x14ac:dyDescent="0.25">
      <c r="B5" s="139" t="s">
        <v>4</v>
      </c>
      <c r="C5" s="125"/>
      <c r="D5" s="125"/>
      <c r="E5" s="125"/>
      <c r="F5" s="126"/>
      <c r="G5" s="75" t="s">
        <v>204</v>
      </c>
      <c r="H5" s="34" t="s">
        <v>205</v>
      </c>
      <c r="I5" s="75" t="s">
        <v>206</v>
      </c>
      <c r="J5" s="75" t="s">
        <v>8</v>
      </c>
      <c r="K5" s="75" t="s">
        <v>9</v>
      </c>
    </row>
    <row r="6" spans="2:11" x14ac:dyDescent="0.25">
      <c r="B6" s="139">
        <v>1</v>
      </c>
      <c r="C6" s="125"/>
      <c r="D6" s="125"/>
      <c r="E6" s="125"/>
      <c r="F6" s="126"/>
      <c r="G6" s="75">
        <v>2</v>
      </c>
      <c r="H6" s="75">
        <v>3</v>
      </c>
      <c r="I6" s="75">
        <v>5</v>
      </c>
      <c r="J6" s="75" t="s">
        <v>10</v>
      </c>
      <c r="K6" s="75" t="s">
        <v>23</v>
      </c>
    </row>
    <row r="7" spans="2:11" ht="25.5" x14ac:dyDescent="0.25">
      <c r="B7" s="36">
        <v>8</v>
      </c>
      <c r="C7" s="36"/>
      <c r="D7" s="36"/>
      <c r="E7" s="36"/>
      <c r="F7" s="36" t="s">
        <v>207</v>
      </c>
      <c r="G7" s="76">
        <v>0</v>
      </c>
      <c r="H7" s="76">
        <v>0</v>
      </c>
      <c r="I7" s="77">
        <v>0</v>
      </c>
      <c r="J7" s="77">
        <v>0</v>
      </c>
      <c r="K7" s="77">
        <v>0</v>
      </c>
    </row>
    <row r="8" spans="2:11" x14ac:dyDescent="0.25">
      <c r="B8" s="36"/>
      <c r="C8" s="41">
        <v>84</v>
      </c>
      <c r="D8" s="41"/>
      <c r="E8" s="41"/>
      <c r="F8" s="41" t="s">
        <v>208</v>
      </c>
      <c r="G8" s="76">
        <v>0</v>
      </c>
      <c r="H8" s="76">
        <v>0</v>
      </c>
      <c r="I8" s="77">
        <v>0</v>
      </c>
      <c r="J8" s="77">
        <v>0</v>
      </c>
      <c r="K8" s="77">
        <v>0</v>
      </c>
    </row>
    <row r="9" spans="2:11" ht="51" x14ac:dyDescent="0.25">
      <c r="B9" s="46"/>
      <c r="C9" s="46"/>
      <c r="D9" s="46">
        <v>841</v>
      </c>
      <c r="E9" s="46"/>
      <c r="F9" s="47" t="s">
        <v>209</v>
      </c>
      <c r="G9" s="76">
        <v>0</v>
      </c>
      <c r="H9" s="76">
        <v>0</v>
      </c>
      <c r="I9" s="77">
        <v>0</v>
      </c>
      <c r="J9" s="77">
        <v>0</v>
      </c>
      <c r="K9" s="77">
        <v>0</v>
      </c>
    </row>
    <row r="10" spans="2:11" ht="25.5" x14ac:dyDescent="0.25">
      <c r="B10" s="46"/>
      <c r="C10" s="46"/>
      <c r="D10" s="46"/>
      <c r="E10" s="46">
        <v>8413</v>
      </c>
      <c r="F10" s="47" t="s">
        <v>210</v>
      </c>
      <c r="G10" s="76">
        <v>0</v>
      </c>
      <c r="H10" s="76">
        <v>0</v>
      </c>
      <c r="I10" s="77">
        <v>0</v>
      </c>
      <c r="J10" s="77">
        <v>0</v>
      </c>
      <c r="K10" s="77">
        <v>0</v>
      </c>
    </row>
    <row r="11" spans="2:11" x14ac:dyDescent="0.25">
      <c r="B11" s="46"/>
      <c r="C11" s="46"/>
      <c r="D11" s="46"/>
      <c r="E11" s="78" t="s">
        <v>211</v>
      </c>
      <c r="F11" s="69"/>
      <c r="G11" s="76">
        <v>0</v>
      </c>
      <c r="H11" s="76">
        <v>0</v>
      </c>
      <c r="I11" s="77">
        <v>0</v>
      </c>
      <c r="J11" s="77">
        <v>0</v>
      </c>
      <c r="K11" s="77">
        <v>0</v>
      </c>
    </row>
    <row r="12" spans="2:11" ht="25.5" x14ac:dyDescent="0.25">
      <c r="B12" s="50">
        <v>5</v>
      </c>
      <c r="C12" s="50"/>
      <c r="D12" s="50"/>
      <c r="E12" s="50"/>
      <c r="F12" s="57" t="s">
        <v>212</v>
      </c>
      <c r="G12" s="76">
        <v>0</v>
      </c>
      <c r="H12" s="76">
        <v>0</v>
      </c>
      <c r="I12" s="77">
        <v>0</v>
      </c>
      <c r="J12" s="77">
        <v>0</v>
      </c>
      <c r="K12" s="77">
        <v>0</v>
      </c>
    </row>
    <row r="13" spans="2:11" ht="25.5" x14ac:dyDescent="0.25">
      <c r="B13" s="41"/>
      <c r="C13" s="41">
        <v>54</v>
      </c>
      <c r="D13" s="41"/>
      <c r="E13" s="41"/>
      <c r="F13" s="58" t="s">
        <v>213</v>
      </c>
      <c r="G13" s="76">
        <v>0</v>
      </c>
      <c r="H13" s="76">
        <v>0</v>
      </c>
      <c r="I13" s="77">
        <v>0</v>
      </c>
      <c r="J13" s="77">
        <v>0</v>
      </c>
      <c r="K13" s="77">
        <v>0</v>
      </c>
    </row>
    <row r="14" spans="2:11" ht="63.75" x14ac:dyDescent="0.25">
      <c r="B14" s="41"/>
      <c r="C14" s="41"/>
      <c r="D14" s="41">
        <v>541</v>
      </c>
      <c r="E14" s="41"/>
      <c r="F14" s="47" t="s">
        <v>214</v>
      </c>
      <c r="G14" s="76">
        <v>0</v>
      </c>
      <c r="H14" s="76">
        <v>0</v>
      </c>
      <c r="I14" s="77">
        <v>0</v>
      </c>
      <c r="J14" s="77">
        <v>0</v>
      </c>
      <c r="K14" s="77">
        <v>0</v>
      </c>
    </row>
    <row r="15" spans="2:11" ht="38.25" x14ac:dyDescent="0.25">
      <c r="B15" s="41"/>
      <c r="C15" s="41"/>
      <c r="D15" s="41"/>
      <c r="E15" s="41">
        <v>5413</v>
      </c>
      <c r="F15" s="47" t="s">
        <v>215</v>
      </c>
      <c r="G15" s="76">
        <v>0</v>
      </c>
      <c r="H15" s="76">
        <v>0</v>
      </c>
      <c r="I15" s="77">
        <v>0</v>
      </c>
      <c r="J15" s="77">
        <v>0</v>
      </c>
      <c r="K15" s="77">
        <v>0</v>
      </c>
    </row>
    <row r="16" spans="2:11" x14ac:dyDescent="0.25">
      <c r="B16" s="46" t="s">
        <v>77</v>
      </c>
      <c r="C16" s="50"/>
      <c r="D16" s="50"/>
      <c r="E16" s="50"/>
      <c r="F16" s="57" t="s">
        <v>211</v>
      </c>
      <c r="G16" s="59"/>
      <c r="H16" s="59"/>
      <c r="I16" s="51"/>
      <c r="J16" s="51"/>
      <c r="K16" s="5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B2:K2"/>
    <mergeCell ref="B3:K3"/>
    <mergeCell ref="B5:F5"/>
    <mergeCell ref="B6:F6"/>
  </mergeCells>
  <pageMargins left="0.7" right="0.7" top="0.75" bottom="0.75" header="0" footer="0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1"/>
  <sheetViews>
    <sheetView tabSelected="1" view="pageBreakPreview" topLeftCell="A38" zoomScale="60" zoomScaleNormal="100" workbookViewId="0">
      <selection activeCell="F142" sqref="F142"/>
    </sheetView>
  </sheetViews>
  <sheetFormatPr defaultColWidth="14.42578125" defaultRowHeight="15" customHeight="1" x14ac:dyDescent="0.25"/>
  <cols>
    <col min="1" max="1" width="9.140625" customWidth="1"/>
    <col min="2" max="2" width="54.85546875" customWidth="1"/>
    <col min="3" max="3" width="77.85546875" customWidth="1"/>
    <col min="4" max="4" width="21.5703125" customWidth="1"/>
    <col min="5" max="5" width="18.42578125" customWidth="1"/>
    <col min="6" max="6" width="19" customWidth="1"/>
    <col min="7" max="26" width="8.7109375" customWidth="1"/>
  </cols>
  <sheetData>
    <row r="1" spans="1:26" ht="12.75" customHeight="1" x14ac:dyDescent="0.25">
      <c r="A1" s="79"/>
      <c r="B1" s="80"/>
      <c r="C1" s="80"/>
      <c r="D1" s="80"/>
      <c r="E1" s="80"/>
      <c r="F1" s="80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18" customHeight="1" x14ac:dyDescent="0.25">
      <c r="A2" s="79"/>
      <c r="B2" s="141" t="s">
        <v>216</v>
      </c>
      <c r="C2" s="136"/>
      <c r="D2" s="136"/>
      <c r="E2" s="136"/>
      <c r="F2" s="136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12.75" customHeight="1" x14ac:dyDescent="0.25">
      <c r="A3" s="79"/>
      <c r="B3" s="80"/>
      <c r="C3" s="80"/>
      <c r="D3" s="80"/>
      <c r="E3" s="80"/>
      <c r="F3" s="80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spans="1:26" ht="12.75" customHeight="1" x14ac:dyDescent="0.25">
      <c r="A4" s="79"/>
      <c r="B4" s="142" t="s">
        <v>217</v>
      </c>
      <c r="C4" s="136"/>
      <c r="D4" s="136"/>
      <c r="E4" s="136"/>
      <c r="F4" s="136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2.75" customHeight="1" x14ac:dyDescent="0.25">
      <c r="A5" s="79"/>
      <c r="B5" s="80"/>
      <c r="C5" s="80"/>
      <c r="D5" s="80"/>
      <c r="E5" s="80"/>
      <c r="F5" s="80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ht="12.75" customHeight="1" x14ac:dyDescent="0.25">
      <c r="A6" s="79"/>
      <c r="B6" s="139" t="s">
        <v>4</v>
      </c>
      <c r="C6" s="125"/>
      <c r="D6" s="125"/>
      <c r="E6" s="125"/>
      <c r="F6" s="126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1:26" ht="15.75" customHeight="1" x14ac:dyDescent="0.25">
      <c r="A7" s="79"/>
      <c r="B7" s="139">
        <v>1</v>
      </c>
      <c r="C7" s="125"/>
      <c r="D7" s="125"/>
      <c r="E7" s="125"/>
      <c r="F7" s="126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 ht="38.25" customHeight="1" x14ac:dyDescent="0.25">
      <c r="A8" s="79"/>
      <c r="B8" s="34" t="s">
        <v>218</v>
      </c>
      <c r="C8" s="34"/>
      <c r="D8" s="34" t="s">
        <v>197</v>
      </c>
      <c r="E8" s="34" t="s">
        <v>36</v>
      </c>
      <c r="F8" s="34" t="s">
        <v>198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ht="33" customHeight="1" x14ac:dyDescent="0.25">
      <c r="A9" s="79"/>
      <c r="B9" s="81" t="s">
        <v>132</v>
      </c>
      <c r="C9" s="81" t="s">
        <v>132</v>
      </c>
      <c r="D9" s="82">
        <v>1160802.94</v>
      </c>
      <c r="E9" s="82">
        <f>E10+E14+E21+E28+E41</f>
        <v>2684805</v>
      </c>
      <c r="F9" s="82">
        <f>F10+F14+F21+F28</f>
        <v>1311853.2699999998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 ht="12.75" customHeight="1" x14ac:dyDescent="0.25">
      <c r="A10" s="83"/>
      <c r="B10" s="84" t="s">
        <v>219</v>
      </c>
      <c r="C10" s="84" t="s">
        <v>220</v>
      </c>
      <c r="D10" s="85">
        <v>0</v>
      </c>
      <c r="E10" s="85">
        <f>E12</f>
        <v>30090</v>
      </c>
      <c r="F10" s="85">
        <f>F11</f>
        <v>16308.07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 ht="15" customHeight="1" x14ac:dyDescent="0.25">
      <c r="A11" s="79"/>
      <c r="B11" s="87" t="s">
        <v>221</v>
      </c>
      <c r="C11" s="87" t="s">
        <v>220</v>
      </c>
      <c r="D11" s="88">
        <v>0</v>
      </c>
      <c r="E11" s="88">
        <v>30090</v>
      </c>
      <c r="F11" s="88">
        <f>F12</f>
        <v>16308.07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12.75" customHeight="1" x14ac:dyDescent="0.25">
      <c r="A12" s="79"/>
      <c r="B12" s="89" t="s">
        <v>221</v>
      </c>
      <c r="C12" s="89" t="s">
        <v>220</v>
      </c>
      <c r="D12" s="90">
        <v>0</v>
      </c>
      <c r="E12" s="90">
        <v>30090</v>
      </c>
      <c r="F12" s="88">
        <f>F13</f>
        <v>16308.07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ht="12.75" customHeight="1" x14ac:dyDescent="0.25">
      <c r="A13" s="79"/>
      <c r="B13" s="89">
        <v>671</v>
      </c>
      <c r="C13" s="87" t="s">
        <v>222</v>
      </c>
      <c r="D13" s="90">
        <v>0</v>
      </c>
      <c r="E13" s="90">
        <v>30090</v>
      </c>
      <c r="F13" s="88">
        <v>16308.07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12.75" customHeight="1" x14ac:dyDescent="0.25">
      <c r="A14" s="79"/>
      <c r="B14" s="84" t="s">
        <v>223</v>
      </c>
      <c r="C14" s="84" t="s">
        <v>224</v>
      </c>
      <c r="D14" s="85">
        <v>1078.24</v>
      </c>
      <c r="E14" s="85">
        <f>E15+E19</f>
        <v>25500</v>
      </c>
      <c r="F14" s="85">
        <f>F15+F19</f>
        <v>1431.18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:26" ht="12.75" customHeight="1" x14ac:dyDescent="0.25">
      <c r="A15" s="79"/>
      <c r="B15" s="87" t="s">
        <v>225</v>
      </c>
      <c r="C15" s="87" t="s">
        <v>226</v>
      </c>
      <c r="D15" s="88">
        <v>0.05</v>
      </c>
      <c r="E15" s="88">
        <f>E16+E17+E18</f>
        <v>25500</v>
      </c>
      <c r="F15" s="88">
        <f>F16+F17+F18</f>
        <v>1431.18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26" ht="12.75" customHeight="1" x14ac:dyDescent="0.25">
      <c r="A16" s="79"/>
      <c r="B16" s="87">
        <v>641</v>
      </c>
      <c r="C16" s="87" t="s">
        <v>227</v>
      </c>
      <c r="D16" s="88">
        <v>0</v>
      </c>
      <c r="E16" s="90">
        <v>0</v>
      </c>
      <c r="F16" s="88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ht="12.75" customHeight="1" x14ac:dyDescent="0.25">
      <c r="A17" s="79"/>
      <c r="B17" s="87">
        <v>642</v>
      </c>
      <c r="C17" s="87" t="s">
        <v>228</v>
      </c>
      <c r="D17" s="88">
        <v>1078.24</v>
      </c>
      <c r="E17" s="90">
        <v>0</v>
      </c>
      <c r="F17" s="88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12.75" customHeight="1" x14ac:dyDescent="0.25">
      <c r="A18" s="79"/>
      <c r="B18" s="87">
        <v>661</v>
      </c>
      <c r="C18" s="87" t="s">
        <v>63</v>
      </c>
      <c r="D18" s="88">
        <v>0</v>
      </c>
      <c r="E18" s="90">
        <v>25500</v>
      </c>
      <c r="F18" s="88">
        <v>1431.18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2.75" customHeight="1" x14ac:dyDescent="0.25">
      <c r="A19" s="79"/>
      <c r="B19" s="87" t="s">
        <v>229</v>
      </c>
      <c r="C19" s="87" t="s">
        <v>230</v>
      </c>
      <c r="D19" s="88">
        <v>0</v>
      </c>
      <c r="E19" s="90">
        <v>0</v>
      </c>
      <c r="F19" s="88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ht="12.75" customHeight="1" x14ac:dyDescent="0.25">
      <c r="A20" s="79"/>
      <c r="B20" s="87">
        <v>9221</v>
      </c>
      <c r="C20" s="87" t="s">
        <v>231</v>
      </c>
      <c r="D20" s="88">
        <v>0</v>
      </c>
      <c r="E20" s="90">
        <v>0</v>
      </c>
      <c r="F20" s="88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ht="12.75" customHeight="1" x14ac:dyDescent="0.25">
      <c r="A21" s="91"/>
      <c r="B21" s="84" t="s">
        <v>232</v>
      </c>
      <c r="C21" s="84" t="s">
        <v>233</v>
      </c>
      <c r="D21" s="85">
        <v>77099.55</v>
      </c>
      <c r="E21" s="85">
        <f>E22+E26</f>
        <v>133950</v>
      </c>
      <c r="F21" s="85">
        <f>F22+F26</f>
        <v>82960.489999999991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2.75" customHeight="1" x14ac:dyDescent="0.25">
      <c r="A22" s="79"/>
      <c r="B22" s="87" t="s">
        <v>234</v>
      </c>
      <c r="C22" s="87" t="s">
        <v>235</v>
      </c>
      <c r="D22" s="88">
        <v>2602.96</v>
      </c>
      <c r="E22" s="88">
        <f>E23+E24+E25</f>
        <v>3000</v>
      </c>
      <c r="F22" s="88">
        <f>SUM(F23:F25)</f>
        <v>1067.04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ht="12.75" customHeight="1" x14ac:dyDescent="0.25">
      <c r="A23" s="79"/>
      <c r="B23" s="87">
        <v>634</v>
      </c>
      <c r="C23" s="87" t="s">
        <v>236</v>
      </c>
      <c r="D23" s="88">
        <v>0</v>
      </c>
      <c r="E23" s="90">
        <v>0</v>
      </c>
      <c r="F23" s="88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ht="12.75" customHeight="1" x14ac:dyDescent="0.25">
      <c r="A24" s="79"/>
      <c r="B24" s="87">
        <v>636</v>
      </c>
      <c r="C24" s="87" t="s">
        <v>237</v>
      </c>
      <c r="D24" s="88">
        <v>1970</v>
      </c>
      <c r="E24" s="90">
        <v>0</v>
      </c>
      <c r="F24" s="88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ht="12.75" customHeight="1" x14ac:dyDescent="0.25">
      <c r="A25" s="79"/>
      <c r="B25" s="87">
        <v>652</v>
      </c>
      <c r="C25" s="87" t="s">
        <v>238</v>
      </c>
      <c r="D25" s="88">
        <v>632.96</v>
      </c>
      <c r="E25" s="90">
        <v>3000</v>
      </c>
      <c r="F25" s="88">
        <v>1067.04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ht="12.75" customHeight="1" x14ac:dyDescent="0.25">
      <c r="A26" s="79"/>
      <c r="B26" s="87" t="s">
        <v>239</v>
      </c>
      <c r="C26" s="87" t="s">
        <v>240</v>
      </c>
      <c r="D26" s="88">
        <v>74496.59</v>
      </c>
      <c r="E26" s="88">
        <f>E27</f>
        <v>130950</v>
      </c>
      <c r="F26" s="88">
        <f>F27</f>
        <v>81893.45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ht="12.75" customHeight="1" x14ac:dyDescent="0.25">
      <c r="A27" s="79"/>
      <c r="B27" s="87">
        <v>671</v>
      </c>
      <c r="C27" s="87" t="s">
        <v>222</v>
      </c>
      <c r="D27" s="88">
        <v>74496.59</v>
      </c>
      <c r="E27" s="90">
        <v>130950</v>
      </c>
      <c r="F27" s="88">
        <v>81893.45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spans="1:26" ht="12.75" customHeight="1" x14ac:dyDescent="0.25">
      <c r="A28" s="91"/>
      <c r="B28" s="84" t="s">
        <v>241</v>
      </c>
      <c r="C28" s="84" t="s">
        <v>242</v>
      </c>
      <c r="D28" s="85">
        <v>1051182.97</v>
      </c>
      <c r="E28" s="85">
        <f>E29+E31+E33+E36+E40</f>
        <v>2492265</v>
      </c>
      <c r="F28" s="85">
        <f>F29+F31+F33+F36+F40+F41</f>
        <v>1211153.5299999998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2.75" customHeight="1" x14ac:dyDescent="0.25">
      <c r="A29" s="79"/>
      <c r="B29" s="87" t="s">
        <v>243</v>
      </c>
      <c r="C29" s="87" t="s">
        <v>244</v>
      </c>
      <c r="D29" s="90">
        <v>0</v>
      </c>
      <c r="E29" s="90">
        <v>0</v>
      </c>
      <c r="F29" s="88">
        <f>F30</f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spans="1:26" ht="12.75" customHeight="1" x14ac:dyDescent="0.25">
      <c r="A30" s="79"/>
      <c r="B30" s="87">
        <v>671</v>
      </c>
      <c r="C30" s="87" t="s">
        <v>222</v>
      </c>
      <c r="D30" s="90">
        <v>0</v>
      </c>
      <c r="E30" s="90">
        <v>0</v>
      </c>
      <c r="F30" s="88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spans="1:26" ht="12.75" customHeight="1" x14ac:dyDescent="0.25">
      <c r="A31" s="79"/>
      <c r="B31" s="87" t="s">
        <v>150</v>
      </c>
      <c r="C31" s="87" t="s">
        <v>245</v>
      </c>
      <c r="D31" s="90">
        <v>0</v>
      </c>
      <c r="E31" s="88">
        <f>E32</f>
        <v>24564</v>
      </c>
      <c r="F31" s="88">
        <f>F32</f>
        <v>12248.13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pans="1:26" ht="12.75" customHeight="1" x14ac:dyDescent="0.25">
      <c r="A32" s="79"/>
      <c r="B32" s="87">
        <v>671</v>
      </c>
      <c r="C32" s="87" t="s">
        <v>222</v>
      </c>
      <c r="D32" s="90">
        <v>0</v>
      </c>
      <c r="E32" s="90">
        <v>24564</v>
      </c>
      <c r="F32" s="88">
        <v>12248.13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spans="1:26" ht="12.75" customHeight="1" x14ac:dyDescent="0.25">
      <c r="A33" s="79"/>
      <c r="B33" s="87" t="s">
        <v>246</v>
      </c>
      <c r="C33" s="87" t="s">
        <v>247</v>
      </c>
      <c r="D33" s="88">
        <v>1022009.5</v>
      </c>
      <c r="E33" s="88">
        <f>E34+E35</f>
        <v>2357701</v>
      </c>
      <c r="F33" s="88">
        <f>F34+F35</f>
        <v>1119533.52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spans="1:26" ht="12.75" customHeight="1" x14ac:dyDescent="0.25">
      <c r="A34" s="79"/>
      <c r="B34" s="87">
        <v>634</v>
      </c>
      <c r="C34" s="87" t="s">
        <v>236</v>
      </c>
      <c r="D34" s="90">
        <v>0</v>
      </c>
      <c r="E34" s="90">
        <v>0</v>
      </c>
      <c r="F34" s="88">
        <v>0</v>
      </c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spans="1:26" ht="12.75" customHeight="1" x14ac:dyDescent="0.25">
      <c r="A35" s="79"/>
      <c r="B35" s="87">
        <v>636</v>
      </c>
      <c r="C35" s="87" t="s">
        <v>237</v>
      </c>
      <c r="D35" s="88">
        <v>1022009.5</v>
      </c>
      <c r="E35" s="90">
        <v>2357701</v>
      </c>
      <c r="F35" s="88">
        <v>1119533.52</v>
      </c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1:26" ht="12.75" customHeight="1" x14ac:dyDescent="0.25">
      <c r="A36" s="79"/>
      <c r="B36" s="87" t="s">
        <v>248</v>
      </c>
      <c r="C36" s="87" t="s">
        <v>249</v>
      </c>
      <c r="D36" s="88">
        <v>29173.47</v>
      </c>
      <c r="E36" s="88">
        <f>E37+E38+E39</f>
        <v>110000</v>
      </c>
      <c r="F36" s="88">
        <f>SUM(F37:F39)</f>
        <v>76220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spans="1:26" ht="12.75" customHeight="1" x14ac:dyDescent="0.25">
      <c r="A37" s="79"/>
      <c r="B37" s="87">
        <v>632</v>
      </c>
      <c r="C37" s="87" t="s">
        <v>40</v>
      </c>
      <c r="D37" s="88">
        <v>0</v>
      </c>
      <c r="E37" s="90">
        <v>0</v>
      </c>
      <c r="F37" s="88">
        <v>0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1:26" ht="12.75" customHeight="1" x14ac:dyDescent="0.25">
      <c r="A38" s="79"/>
      <c r="B38" s="87">
        <v>638</v>
      </c>
      <c r="C38" s="87" t="s">
        <v>250</v>
      </c>
      <c r="D38" s="88">
        <v>25998.6</v>
      </c>
      <c r="E38" s="90">
        <v>110000</v>
      </c>
      <c r="F38" s="88">
        <v>76220</v>
      </c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26" ht="12.75" customHeight="1" x14ac:dyDescent="0.25">
      <c r="A39" s="79"/>
      <c r="B39" s="87">
        <v>639</v>
      </c>
      <c r="C39" s="87" t="s">
        <v>50</v>
      </c>
      <c r="D39" s="88">
        <v>3174.87</v>
      </c>
      <c r="E39" s="90">
        <v>0</v>
      </c>
      <c r="F39" s="88">
        <v>0</v>
      </c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spans="1:26" ht="12.75" customHeight="1" x14ac:dyDescent="0.25">
      <c r="A40" s="79"/>
      <c r="B40" s="87" t="s">
        <v>251</v>
      </c>
      <c r="C40" s="87" t="s">
        <v>252</v>
      </c>
      <c r="D40" s="88">
        <v>0</v>
      </c>
      <c r="E40" s="90">
        <v>0</v>
      </c>
      <c r="F40" s="88">
        <v>0</v>
      </c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spans="1:26" ht="12.75" customHeight="1" x14ac:dyDescent="0.25">
      <c r="A41" s="79"/>
      <c r="B41" s="87" t="s">
        <v>253</v>
      </c>
      <c r="C41" s="87" t="s">
        <v>254</v>
      </c>
      <c r="D41" s="92">
        <v>2885</v>
      </c>
      <c r="E41" s="92">
        <f>E42</f>
        <v>3000</v>
      </c>
      <c r="F41" s="92">
        <f>F42</f>
        <v>3151.88</v>
      </c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spans="1:26" ht="12.75" customHeight="1" x14ac:dyDescent="0.25">
      <c r="A42" s="79"/>
      <c r="B42" s="87">
        <v>663</v>
      </c>
      <c r="C42" s="87" t="s">
        <v>255</v>
      </c>
      <c r="D42" s="88">
        <v>2885</v>
      </c>
      <c r="E42" s="90">
        <v>3000</v>
      </c>
      <c r="F42" s="88">
        <v>3151.88</v>
      </c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spans="1:26" ht="36" customHeight="1" x14ac:dyDescent="0.25">
      <c r="A43" s="79"/>
      <c r="B43" s="93" t="s">
        <v>160</v>
      </c>
      <c r="C43" s="93" t="s">
        <v>160</v>
      </c>
      <c r="D43" s="82">
        <v>1190055.6599999999</v>
      </c>
      <c r="E43" s="82">
        <f>E44+E60+E92</f>
        <v>2684805</v>
      </c>
      <c r="F43" s="82">
        <f>F44+F60+F92</f>
        <v>1454100.6800000004</v>
      </c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spans="1:26" ht="16.5" customHeight="1" x14ac:dyDescent="0.25">
      <c r="A44" s="79"/>
      <c r="B44" s="93" t="s">
        <v>256</v>
      </c>
      <c r="C44" s="93" t="s">
        <v>257</v>
      </c>
      <c r="D44" s="82">
        <v>28557.13</v>
      </c>
      <c r="E44" s="82">
        <f>E45</f>
        <v>53904</v>
      </c>
      <c r="F44" s="82">
        <f>F45</f>
        <v>26877.57</v>
      </c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spans="1:26" ht="16.5" customHeight="1" x14ac:dyDescent="0.25">
      <c r="A45" s="79"/>
      <c r="B45" s="93" t="s">
        <v>258</v>
      </c>
      <c r="C45" s="93" t="s">
        <v>259</v>
      </c>
      <c r="D45" s="82">
        <v>13373.3</v>
      </c>
      <c r="E45" s="82">
        <f>E46+E53</f>
        <v>53904</v>
      </c>
      <c r="F45" s="82">
        <f>F46+F53</f>
        <v>26877.57</v>
      </c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spans="1:26" ht="12.75" customHeight="1" x14ac:dyDescent="0.25">
      <c r="A46" s="91"/>
      <c r="B46" s="84" t="s">
        <v>219</v>
      </c>
      <c r="C46" s="84" t="s">
        <v>220</v>
      </c>
      <c r="D46" s="82">
        <v>13373.3</v>
      </c>
      <c r="E46" s="82">
        <f t="shared" ref="E46:E47" si="0">E47</f>
        <v>29340</v>
      </c>
      <c r="F46" s="82">
        <f>F47</f>
        <v>14629.439999999999</v>
      </c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2.75" customHeight="1" x14ac:dyDescent="0.25">
      <c r="A47" s="79"/>
      <c r="B47" s="87" t="s">
        <v>260</v>
      </c>
      <c r="C47" s="87" t="s">
        <v>220</v>
      </c>
      <c r="D47" s="94">
        <v>13373.3</v>
      </c>
      <c r="E47" s="94">
        <f t="shared" si="0"/>
        <v>29340</v>
      </c>
      <c r="F47" s="94">
        <f>F48</f>
        <v>14629.439999999999</v>
      </c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spans="1:26" ht="12.75" customHeight="1" x14ac:dyDescent="0.25">
      <c r="A48" s="79"/>
      <c r="B48" s="87" t="s">
        <v>221</v>
      </c>
      <c r="C48" s="87" t="s">
        <v>220</v>
      </c>
      <c r="D48" s="94">
        <v>13373.3</v>
      </c>
      <c r="E48" s="94">
        <f>SUM(E49:E52)</f>
        <v>29340</v>
      </c>
      <c r="F48" s="94">
        <f>SUM(F49:F52)</f>
        <v>14629.439999999999</v>
      </c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spans="1:26" ht="12.75" customHeight="1" x14ac:dyDescent="0.25">
      <c r="A49" s="79"/>
      <c r="B49" s="87">
        <v>311</v>
      </c>
      <c r="C49" s="87" t="s">
        <v>81</v>
      </c>
      <c r="D49" s="95">
        <v>10173.59</v>
      </c>
      <c r="E49" s="96">
        <v>23514</v>
      </c>
      <c r="F49" s="95">
        <v>11756.88</v>
      </c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spans="1:26" ht="12.75" customHeight="1" x14ac:dyDescent="0.25">
      <c r="A50" s="79"/>
      <c r="B50" s="87">
        <v>312</v>
      </c>
      <c r="C50" s="87" t="s">
        <v>83</v>
      </c>
      <c r="D50" s="95">
        <v>1678.61</v>
      </c>
      <c r="E50" s="96">
        <v>1633</v>
      </c>
      <c r="F50" s="95">
        <v>870.88</v>
      </c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spans="1:26" ht="12.75" customHeight="1" x14ac:dyDescent="0.25">
      <c r="A51" s="79"/>
      <c r="B51" s="87">
        <v>313</v>
      </c>
      <c r="C51" s="87" t="s">
        <v>84</v>
      </c>
      <c r="D51" s="95">
        <v>936.6</v>
      </c>
      <c r="E51" s="96">
        <v>3880</v>
      </c>
      <c r="F51" s="95">
        <v>1939.86</v>
      </c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spans="1:26" ht="12.75" customHeight="1" x14ac:dyDescent="0.25">
      <c r="A52" s="79"/>
      <c r="B52" s="87">
        <v>321</v>
      </c>
      <c r="C52" s="87" t="s">
        <v>261</v>
      </c>
      <c r="D52" s="95">
        <v>584.5</v>
      </c>
      <c r="E52" s="96">
        <v>313</v>
      </c>
      <c r="F52" s="95">
        <v>61.82</v>
      </c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spans="1:26" ht="12.75" customHeight="1" x14ac:dyDescent="0.25">
      <c r="A53" s="91"/>
      <c r="B53" s="84" t="s">
        <v>241</v>
      </c>
      <c r="C53" s="84" t="s">
        <v>262</v>
      </c>
      <c r="D53" s="85">
        <v>15183.83</v>
      </c>
      <c r="E53" s="97">
        <f t="shared" ref="E53:E54" si="1">E54</f>
        <v>24564</v>
      </c>
      <c r="F53" s="85">
        <f>F54</f>
        <v>12248.130000000001</v>
      </c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ht="12.75" customHeight="1" x14ac:dyDescent="0.25">
      <c r="A54" s="79"/>
      <c r="B54" s="98" t="s">
        <v>263</v>
      </c>
      <c r="C54" s="98" t="s">
        <v>245</v>
      </c>
      <c r="D54" s="85">
        <v>15183.83</v>
      </c>
      <c r="E54" s="97">
        <f t="shared" si="1"/>
        <v>24564</v>
      </c>
      <c r="F54" s="85">
        <f>F55</f>
        <v>12248.130000000001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spans="1:26" ht="12.75" customHeight="1" x14ac:dyDescent="0.25">
      <c r="A55" s="79"/>
      <c r="B55" s="98" t="s">
        <v>264</v>
      </c>
      <c r="C55" s="98" t="s">
        <v>265</v>
      </c>
      <c r="D55" s="85">
        <f>SUM(D56:D59)</f>
        <v>15183.829999999998</v>
      </c>
      <c r="E55" s="97">
        <f>SUM(E56:E59)</f>
        <v>24564</v>
      </c>
      <c r="F55" s="85">
        <f>SUM(F56:F59)</f>
        <v>12248.130000000001</v>
      </c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spans="1:26" ht="12.75" customHeight="1" x14ac:dyDescent="0.25">
      <c r="A56" s="79"/>
      <c r="B56" s="87">
        <v>311</v>
      </c>
      <c r="C56" s="87" t="s">
        <v>81</v>
      </c>
      <c r="D56" s="95">
        <v>11550.89</v>
      </c>
      <c r="E56" s="96">
        <v>19686</v>
      </c>
      <c r="F56" s="95">
        <v>9843.1200000000008</v>
      </c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spans="1:26" ht="12.75" customHeight="1" x14ac:dyDescent="0.25">
      <c r="A57" s="79"/>
      <c r="B57" s="87">
        <v>312</v>
      </c>
      <c r="C57" s="87" t="s">
        <v>83</v>
      </c>
      <c r="D57" s="95">
        <v>1905.91</v>
      </c>
      <c r="E57" s="96">
        <v>1367</v>
      </c>
      <c r="F57" s="95">
        <v>729.12</v>
      </c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ht="12.75" customHeight="1" x14ac:dyDescent="0.25">
      <c r="A58" s="79"/>
      <c r="B58" s="87">
        <v>313</v>
      </c>
      <c r="C58" s="87" t="s">
        <v>84</v>
      </c>
      <c r="D58" s="95">
        <v>663.63</v>
      </c>
      <c r="E58" s="96">
        <v>3248</v>
      </c>
      <c r="F58" s="95">
        <v>1624.14</v>
      </c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spans="1:26" ht="12.75" customHeight="1" x14ac:dyDescent="0.25">
      <c r="A59" s="79"/>
      <c r="B59" s="87">
        <v>321</v>
      </c>
      <c r="C59" s="87" t="s">
        <v>88</v>
      </c>
      <c r="D59" s="95">
        <v>1063.4000000000001</v>
      </c>
      <c r="E59" s="96">
        <v>263</v>
      </c>
      <c r="F59" s="95">
        <v>51.75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spans="1:26" ht="12.75" customHeight="1" x14ac:dyDescent="0.25">
      <c r="A60" s="79"/>
      <c r="B60" s="84" t="s">
        <v>266</v>
      </c>
      <c r="C60" s="84" t="s">
        <v>267</v>
      </c>
      <c r="D60" s="85">
        <v>1095605.69</v>
      </c>
      <c r="E60" s="97">
        <f>E61+E82+E87</f>
        <v>2487850</v>
      </c>
      <c r="F60" s="85">
        <f>F61+F82+F87</f>
        <v>1387415.7400000002</v>
      </c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ht="12.75" customHeight="1" x14ac:dyDescent="0.25">
      <c r="A61" s="79"/>
      <c r="B61" s="84" t="s">
        <v>268</v>
      </c>
      <c r="C61" s="98" t="s">
        <v>269</v>
      </c>
      <c r="D61" s="85">
        <v>1084305.69</v>
      </c>
      <c r="E61" s="97">
        <f>E62+E71</f>
        <v>2452350</v>
      </c>
      <c r="F61" s="85">
        <f>F62+F71</f>
        <v>1370743.7400000002</v>
      </c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spans="1:26" ht="12.75" customHeight="1" x14ac:dyDescent="0.25">
      <c r="A62" s="91"/>
      <c r="B62" s="84" t="s">
        <v>232</v>
      </c>
      <c r="C62" s="84" t="s">
        <v>270</v>
      </c>
      <c r="D62" s="85">
        <v>62901.66</v>
      </c>
      <c r="E62" s="97">
        <f t="shared" ref="E62:E63" si="2">E63</f>
        <v>95450</v>
      </c>
      <c r="F62" s="85">
        <f>F63</f>
        <v>65221.45</v>
      </c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2.75" customHeight="1" x14ac:dyDescent="0.25">
      <c r="A63" s="79"/>
      <c r="B63" s="87" t="s">
        <v>271</v>
      </c>
      <c r="C63" s="87" t="s">
        <v>272</v>
      </c>
      <c r="D63" s="95">
        <v>62901.66</v>
      </c>
      <c r="E63" s="44">
        <f t="shared" si="2"/>
        <v>95450</v>
      </c>
      <c r="F63" s="96">
        <f>F64</f>
        <v>65221.45</v>
      </c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spans="1:26" ht="12.75" customHeight="1" x14ac:dyDescent="0.25">
      <c r="A64" s="79"/>
      <c r="B64" s="87" t="s">
        <v>239</v>
      </c>
      <c r="C64" s="87" t="s">
        <v>272</v>
      </c>
      <c r="D64" s="95">
        <v>62901.66</v>
      </c>
      <c r="E64" s="44">
        <f>E65+E66+E67+E69+E70</f>
        <v>95450</v>
      </c>
      <c r="F64" s="96">
        <f>SUM(F65:F70)</f>
        <v>65221.45</v>
      </c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1:26" ht="12.75" customHeight="1" x14ac:dyDescent="0.25">
      <c r="A65" s="79"/>
      <c r="B65" s="87">
        <v>321</v>
      </c>
      <c r="C65" s="87" t="s">
        <v>88</v>
      </c>
      <c r="D65" s="95">
        <v>20977.79</v>
      </c>
      <c r="E65" s="96">
        <v>21271</v>
      </c>
      <c r="F65" s="66">
        <v>18312.2</v>
      </c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spans="1:26" ht="12.75" customHeight="1" x14ac:dyDescent="0.25">
      <c r="A66" s="79"/>
      <c r="B66" s="87">
        <v>322</v>
      </c>
      <c r="C66" s="87" t="s">
        <v>273</v>
      </c>
      <c r="D66" s="95">
        <v>30479.25</v>
      </c>
      <c r="E66" s="96">
        <v>49296</v>
      </c>
      <c r="F66" s="66">
        <v>32168.67</v>
      </c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spans="1:26" ht="12.75" customHeight="1" x14ac:dyDescent="0.25">
      <c r="A67" s="79"/>
      <c r="B67" s="87">
        <v>323</v>
      </c>
      <c r="C67" s="87" t="s">
        <v>274</v>
      </c>
      <c r="D67" s="95">
        <v>10105.719999999999</v>
      </c>
      <c r="E67" s="96">
        <v>22906</v>
      </c>
      <c r="F67" s="66">
        <v>11994.83</v>
      </c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spans="1:26" s="109" customFormat="1" ht="12.75" customHeight="1" x14ac:dyDescent="0.25">
      <c r="A68" s="79"/>
      <c r="B68" s="89">
        <v>324</v>
      </c>
      <c r="C68" s="89" t="s">
        <v>306</v>
      </c>
      <c r="D68" s="95">
        <v>0</v>
      </c>
      <c r="E68" s="96">
        <v>0</v>
      </c>
      <c r="F68" s="66">
        <v>640.04</v>
      </c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 ht="12.75" customHeight="1" x14ac:dyDescent="0.25">
      <c r="A69" s="79"/>
      <c r="B69" s="87">
        <v>329</v>
      </c>
      <c r="C69" s="87" t="s">
        <v>275</v>
      </c>
      <c r="D69" s="95">
        <v>1338.9</v>
      </c>
      <c r="E69" s="96">
        <v>1546</v>
      </c>
      <c r="F69" s="66">
        <v>1773.32</v>
      </c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spans="1:26" ht="12.75" customHeight="1" x14ac:dyDescent="0.25">
      <c r="A70" s="79"/>
      <c r="B70" s="87">
        <v>343</v>
      </c>
      <c r="C70" s="87" t="s">
        <v>276</v>
      </c>
      <c r="D70" s="95">
        <v>294.93</v>
      </c>
      <c r="E70" s="96">
        <v>431</v>
      </c>
      <c r="F70" s="66">
        <v>332.39</v>
      </c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spans="1:26" ht="12.75" customHeight="1" x14ac:dyDescent="0.25">
      <c r="A71" s="91"/>
      <c r="B71" s="84" t="s">
        <v>277</v>
      </c>
      <c r="C71" s="84" t="s">
        <v>262</v>
      </c>
      <c r="D71" s="85">
        <v>1021109.1</v>
      </c>
      <c r="E71" s="97">
        <f t="shared" ref="E71:E72" si="3">E72</f>
        <v>2356900</v>
      </c>
      <c r="F71" s="85">
        <f>F72</f>
        <v>1305522.2900000003</v>
      </c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2.75" customHeight="1" x14ac:dyDescent="0.25">
      <c r="A72" s="79"/>
      <c r="B72" s="98" t="s">
        <v>278</v>
      </c>
      <c r="C72" s="98" t="s">
        <v>247</v>
      </c>
      <c r="D72" s="85">
        <v>1021109.1</v>
      </c>
      <c r="E72" s="97">
        <f t="shared" si="3"/>
        <v>2356900</v>
      </c>
      <c r="F72" s="85">
        <f>F73</f>
        <v>1305522.2900000003</v>
      </c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spans="1:26" ht="12.75" customHeight="1" x14ac:dyDescent="0.25">
      <c r="A73" s="79"/>
      <c r="B73" s="98" t="s">
        <v>279</v>
      </c>
      <c r="C73" s="98" t="s">
        <v>247</v>
      </c>
      <c r="D73" s="85">
        <v>1021109.1</v>
      </c>
      <c r="E73" s="97">
        <f>SUM(E74:E80)</f>
        <v>2356900</v>
      </c>
      <c r="F73" s="85">
        <f>SUM(F74:F81)</f>
        <v>1305522.2900000003</v>
      </c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spans="1:26" ht="12.75" customHeight="1" x14ac:dyDescent="0.25">
      <c r="A74" s="79"/>
      <c r="B74" s="87">
        <v>311</v>
      </c>
      <c r="C74" s="87" t="s">
        <v>81</v>
      </c>
      <c r="D74" s="95">
        <v>841715.39</v>
      </c>
      <c r="E74" s="96">
        <v>1950000</v>
      </c>
      <c r="F74" s="66">
        <v>1083134.3400000001</v>
      </c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spans="1:26" ht="12.75" customHeight="1" x14ac:dyDescent="0.25">
      <c r="A75" s="79"/>
      <c r="B75" s="87">
        <v>312</v>
      </c>
      <c r="C75" s="87" t="s">
        <v>83</v>
      </c>
      <c r="D75" s="95">
        <v>30101.360000000001</v>
      </c>
      <c r="E75" s="96">
        <v>70000</v>
      </c>
      <c r="F75" s="66">
        <v>35146.81</v>
      </c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spans="1:26" ht="12.75" customHeight="1" x14ac:dyDescent="0.25">
      <c r="A76" s="79"/>
      <c r="B76" s="87">
        <v>313</v>
      </c>
      <c r="C76" s="87" t="s">
        <v>84</v>
      </c>
      <c r="D76" s="95">
        <v>139183.5</v>
      </c>
      <c r="E76" s="96">
        <v>325000</v>
      </c>
      <c r="F76" s="66">
        <v>177247.54</v>
      </c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spans="1:26" ht="12.75" customHeight="1" x14ac:dyDescent="0.25">
      <c r="A77" s="79"/>
      <c r="B77" s="87">
        <v>321</v>
      </c>
      <c r="C77" s="87" t="s">
        <v>88</v>
      </c>
      <c r="D77" s="95">
        <v>0</v>
      </c>
      <c r="E77" s="96">
        <v>900</v>
      </c>
      <c r="F77" s="66">
        <v>562.79999999999995</v>
      </c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spans="1:26" ht="12.75" customHeight="1" x14ac:dyDescent="0.25">
      <c r="A78" s="79"/>
      <c r="B78" s="87">
        <v>323</v>
      </c>
      <c r="C78" s="87" t="s">
        <v>274</v>
      </c>
      <c r="D78" s="95">
        <v>5793.83</v>
      </c>
      <c r="E78" s="96">
        <v>6400</v>
      </c>
      <c r="F78" s="66">
        <v>1860.08</v>
      </c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spans="1:26" ht="12.75" customHeight="1" x14ac:dyDescent="0.25">
      <c r="A79" s="79"/>
      <c r="B79" s="87">
        <v>329</v>
      </c>
      <c r="C79" s="87" t="s">
        <v>275</v>
      </c>
      <c r="D79" s="95">
        <v>3024</v>
      </c>
      <c r="E79" s="96">
        <v>4600</v>
      </c>
      <c r="F79" s="66">
        <v>3640.72</v>
      </c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spans="1:26" ht="12.75" customHeight="1" x14ac:dyDescent="0.25">
      <c r="A80" s="79"/>
      <c r="B80" s="87">
        <v>343</v>
      </c>
      <c r="C80" s="87" t="s">
        <v>276</v>
      </c>
      <c r="D80" s="95">
        <v>1291.02</v>
      </c>
      <c r="E80" s="96">
        <v>0</v>
      </c>
      <c r="F80" s="66">
        <v>0</v>
      </c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spans="1:26" s="109" customFormat="1" ht="12.75" customHeight="1" x14ac:dyDescent="0.25">
      <c r="A81" s="79"/>
      <c r="B81" s="89">
        <v>422</v>
      </c>
      <c r="C81" s="89" t="s">
        <v>285</v>
      </c>
      <c r="D81" s="95">
        <v>0</v>
      </c>
      <c r="E81" s="96">
        <v>0</v>
      </c>
      <c r="F81" s="66">
        <v>3930</v>
      </c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spans="1:26" ht="12.75" customHeight="1" x14ac:dyDescent="0.25">
      <c r="A82" s="79"/>
      <c r="B82" s="84" t="s">
        <v>280</v>
      </c>
      <c r="C82" s="84" t="s">
        <v>281</v>
      </c>
      <c r="D82" s="85">
        <v>11300</v>
      </c>
      <c r="E82" s="97">
        <f t="shared" ref="E82:E83" si="4">E83</f>
        <v>17000</v>
      </c>
      <c r="F82" s="85">
        <f>F83</f>
        <v>0</v>
      </c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spans="1:26" ht="12.75" customHeight="1" x14ac:dyDescent="0.25">
      <c r="A83" s="91"/>
      <c r="B83" s="84" t="s">
        <v>232</v>
      </c>
      <c r="C83" s="84" t="s">
        <v>233</v>
      </c>
      <c r="D83" s="85">
        <v>11300</v>
      </c>
      <c r="E83" s="97">
        <f t="shared" si="4"/>
        <v>17000</v>
      </c>
      <c r="F83" s="85">
        <f>F84</f>
        <v>0</v>
      </c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2.75" customHeight="1" x14ac:dyDescent="0.25">
      <c r="A84" s="79"/>
      <c r="B84" s="98" t="s">
        <v>282</v>
      </c>
      <c r="C84" s="98" t="s">
        <v>272</v>
      </c>
      <c r="D84" s="85">
        <v>11300</v>
      </c>
      <c r="E84" s="97">
        <f>SUM(E85:E86)</f>
        <v>17000</v>
      </c>
      <c r="F84" s="85">
        <f>SUM(F85:F86)</f>
        <v>0</v>
      </c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spans="1:26" ht="12.75" customHeight="1" x14ac:dyDescent="0.25">
      <c r="A85" s="79"/>
      <c r="B85" s="87">
        <v>322</v>
      </c>
      <c r="C85" s="87" t="s">
        <v>273</v>
      </c>
      <c r="D85" s="88">
        <v>0</v>
      </c>
      <c r="E85" s="90">
        <v>10000</v>
      </c>
      <c r="F85" s="88">
        <v>0</v>
      </c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spans="1:26" ht="12.75" customHeight="1" x14ac:dyDescent="0.25">
      <c r="A86" s="79"/>
      <c r="B86" s="87">
        <v>323</v>
      </c>
      <c r="C86" s="87" t="s">
        <v>274</v>
      </c>
      <c r="D86" s="88">
        <v>11300</v>
      </c>
      <c r="E86" s="90">
        <v>7000</v>
      </c>
      <c r="F86" s="88">
        <v>0</v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spans="1:26" ht="12.75" customHeight="1" x14ac:dyDescent="0.25">
      <c r="A87" s="79"/>
      <c r="B87" s="84" t="s">
        <v>283</v>
      </c>
      <c r="C87" s="84" t="s">
        <v>284</v>
      </c>
      <c r="D87" s="99">
        <v>0</v>
      </c>
      <c r="E87" s="97">
        <f t="shared" ref="E87:E90" si="5">E88</f>
        <v>18500</v>
      </c>
      <c r="F87" s="85">
        <v>16672</v>
      </c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spans="1:26" ht="12.75" customHeight="1" x14ac:dyDescent="0.25">
      <c r="A88" s="79"/>
      <c r="B88" s="84" t="s">
        <v>232</v>
      </c>
      <c r="C88" s="84" t="s">
        <v>233</v>
      </c>
      <c r="D88" s="99">
        <v>0</v>
      </c>
      <c r="E88" s="97">
        <f t="shared" si="5"/>
        <v>18500</v>
      </c>
      <c r="F88" s="85">
        <v>16672</v>
      </c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spans="1:26" ht="12.75" customHeight="1" x14ac:dyDescent="0.25">
      <c r="A89" s="79"/>
      <c r="B89" s="84" t="s">
        <v>282</v>
      </c>
      <c r="C89" s="84" t="s">
        <v>272</v>
      </c>
      <c r="D89" s="99">
        <v>0</v>
      </c>
      <c r="E89" s="97">
        <f t="shared" si="5"/>
        <v>18500</v>
      </c>
      <c r="F89" s="85">
        <v>16672</v>
      </c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spans="1:26" ht="12.75" customHeight="1" x14ac:dyDescent="0.25">
      <c r="A90" s="79"/>
      <c r="B90" s="84" t="s">
        <v>239</v>
      </c>
      <c r="C90" s="84" t="s">
        <v>272</v>
      </c>
      <c r="D90" s="99">
        <v>0</v>
      </c>
      <c r="E90" s="97">
        <f t="shared" si="5"/>
        <v>18500</v>
      </c>
      <c r="F90" s="85">
        <v>16672</v>
      </c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spans="1:26" ht="12.75" customHeight="1" x14ac:dyDescent="0.25">
      <c r="A91" s="79"/>
      <c r="B91" s="87">
        <v>422</v>
      </c>
      <c r="C91" s="87" t="s">
        <v>285</v>
      </c>
      <c r="D91" s="90">
        <v>0</v>
      </c>
      <c r="E91" s="90">
        <v>18500</v>
      </c>
      <c r="F91" s="88">
        <v>16672</v>
      </c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spans="1:26" ht="12.75" customHeight="1" x14ac:dyDescent="0.25">
      <c r="A92" s="79"/>
      <c r="B92" s="84" t="s">
        <v>286</v>
      </c>
      <c r="C92" s="84" t="s">
        <v>287</v>
      </c>
      <c r="D92" s="85">
        <v>65892.84</v>
      </c>
      <c r="E92" s="97">
        <f>E99+E123+E137+E156</f>
        <v>143051</v>
      </c>
      <c r="F92" s="85">
        <f>F93+F99+F123+F137+F156</f>
        <v>39807.370000000003</v>
      </c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spans="1:26" s="109" customFormat="1" ht="12.75" customHeight="1" x14ac:dyDescent="0.25">
      <c r="A93" s="79"/>
      <c r="B93" s="84" t="s">
        <v>316</v>
      </c>
      <c r="C93" s="84" t="s">
        <v>289</v>
      </c>
      <c r="D93" s="99">
        <v>0</v>
      </c>
      <c r="E93" s="100">
        <v>0</v>
      </c>
      <c r="F93" s="85">
        <v>1061.5</v>
      </c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spans="1:26" s="109" customFormat="1" ht="12.75" customHeight="1" x14ac:dyDescent="0.25">
      <c r="A94" s="79"/>
      <c r="B94" s="84" t="s">
        <v>219</v>
      </c>
      <c r="C94" s="84" t="s">
        <v>220</v>
      </c>
      <c r="D94" s="99">
        <v>0</v>
      </c>
      <c r="E94" s="100">
        <v>0</v>
      </c>
      <c r="F94" s="85">
        <v>1061.5</v>
      </c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spans="1:26" s="109" customFormat="1" ht="12.75" customHeight="1" x14ac:dyDescent="0.25">
      <c r="A95" s="79"/>
      <c r="B95" s="84" t="s">
        <v>260</v>
      </c>
      <c r="C95" s="84" t="s">
        <v>220</v>
      </c>
      <c r="D95" s="99">
        <v>0</v>
      </c>
      <c r="E95" s="100">
        <v>0</v>
      </c>
      <c r="F95" s="85">
        <v>1061.5</v>
      </c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spans="1:26" s="109" customFormat="1" ht="12.75" customHeight="1" x14ac:dyDescent="0.25">
      <c r="A96" s="79"/>
      <c r="B96" s="84" t="s">
        <v>221</v>
      </c>
      <c r="C96" s="84" t="s">
        <v>220</v>
      </c>
      <c r="D96" s="99">
        <v>0</v>
      </c>
      <c r="E96" s="100">
        <v>0</v>
      </c>
      <c r="F96" s="85">
        <f>SUM(F97:F98)</f>
        <v>1061.5</v>
      </c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spans="1:26" s="109" customFormat="1" ht="12.75" customHeight="1" x14ac:dyDescent="0.25">
      <c r="A97" s="79"/>
      <c r="B97" s="102">
        <v>323</v>
      </c>
      <c r="C97" s="102" t="s">
        <v>100</v>
      </c>
      <c r="D97" s="103">
        <v>0</v>
      </c>
      <c r="E97" s="96">
        <v>0</v>
      </c>
      <c r="F97" s="95">
        <v>612.5</v>
      </c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spans="1:26" s="109" customFormat="1" ht="12.75" customHeight="1" x14ac:dyDescent="0.25">
      <c r="A98" s="79"/>
      <c r="B98" s="102">
        <v>324</v>
      </c>
      <c r="C98" s="102" t="s">
        <v>306</v>
      </c>
      <c r="D98" s="103">
        <v>0</v>
      </c>
      <c r="E98" s="96">
        <v>0</v>
      </c>
      <c r="F98" s="95">
        <v>449</v>
      </c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spans="1:26" ht="12.75" customHeight="1" x14ac:dyDescent="0.25">
      <c r="A99" s="79"/>
      <c r="B99" s="84" t="s">
        <v>288</v>
      </c>
      <c r="C99" s="84" t="s">
        <v>289</v>
      </c>
      <c r="D99" s="99">
        <f>D106+D118</f>
        <v>421.96</v>
      </c>
      <c r="E99" s="97">
        <f>E100+E106</f>
        <v>110750</v>
      </c>
      <c r="F99" s="85">
        <f>F100+F106</f>
        <v>27802.240000000002</v>
      </c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spans="1:26" ht="12.75" customHeight="1" x14ac:dyDescent="0.25">
      <c r="A100" s="91"/>
      <c r="B100" s="84" t="s">
        <v>219</v>
      </c>
      <c r="C100" s="84" t="s">
        <v>220</v>
      </c>
      <c r="D100" s="99">
        <v>0</v>
      </c>
      <c r="E100" s="100">
        <v>750</v>
      </c>
      <c r="F100" s="85">
        <f>F101</f>
        <v>617.13</v>
      </c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2.75" customHeight="1" x14ac:dyDescent="0.25">
      <c r="A101" s="91"/>
      <c r="B101" s="84" t="s">
        <v>260</v>
      </c>
      <c r="C101" s="84" t="s">
        <v>220</v>
      </c>
      <c r="D101" s="99">
        <v>0</v>
      </c>
      <c r="E101" s="100">
        <v>750</v>
      </c>
      <c r="F101" s="85">
        <f>F102</f>
        <v>617.13</v>
      </c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2.75" customHeight="1" x14ac:dyDescent="0.25">
      <c r="A102" s="91"/>
      <c r="B102" s="84" t="s">
        <v>221</v>
      </c>
      <c r="C102" s="84" t="s">
        <v>220</v>
      </c>
      <c r="D102" s="99">
        <v>0</v>
      </c>
      <c r="E102" s="100">
        <v>750</v>
      </c>
      <c r="F102" s="85">
        <f>SUM(F103:F105)</f>
        <v>617.13</v>
      </c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s="109" customFormat="1" ht="12.75" customHeight="1" x14ac:dyDescent="0.25">
      <c r="A103" s="101"/>
      <c r="B103" s="102">
        <v>321</v>
      </c>
      <c r="C103" s="102" t="s">
        <v>88</v>
      </c>
      <c r="D103" s="103">
        <v>0</v>
      </c>
      <c r="E103" s="96">
        <v>0</v>
      </c>
      <c r="F103" s="95">
        <v>370.16</v>
      </c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</row>
    <row r="104" spans="1:26" ht="12.75" customHeight="1" x14ac:dyDescent="0.25">
      <c r="A104" s="101"/>
      <c r="B104" s="102">
        <v>323</v>
      </c>
      <c r="C104" s="102" t="s">
        <v>100</v>
      </c>
      <c r="D104" s="103">
        <v>0</v>
      </c>
      <c r="E104" s="96">
        <v>750</v>
      </c>
      <c r="F104" s="95">
        <v>0</v>
      </c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</row>
    <row r="105" spans="1:26" s="109" customFormat="1" ht="12.75" customHeight="1" x14ac:dyDescent="0.25">
      <c r="A105" s="101"/>
      <c r="B105" s="102">
        <v>324</v>
      </c>
      <c r="C105" s="102" t="s">
        <v>306</v>
      </c>
      <c r="D105" s="103">
        <v>0</v>
      </c>
      <c r="E105" s="96">
        <v>0</v>
      </c>
      <c r="F105" s="95">
        <v>246.97</v>
      </c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</row>
    <row r="106" spans="1:26" ht="12.75" customHeight="1" x14ac:dyDescent="0.25">
      <c r="A106" s="91"/>
      <c r="B106" s="84" t="s">
        <v>241</v>
      </c>
      <c r="C106" s="84" t="s">
        <v>242</v>
      </c>
      <c r="D106" s="85">
        <v>421.96</v>
      </c>
      <c r="E106" s="97">
        <f t="shared" ref="E106:E107" si="6">E107</f>
        <v>110000</v>
      </c>
      <c r="F106" s="85">
        <f>F107</f>
        <v>27185.11</v>
      </c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2.75" customHeight="1" x14ac:dyDescent="0.25">
      <c r="A107" s="79"/>
      <c r="B107" s="84" t="s">
        <v>290</v>
      </c>
      <c r="C107" s="84" t="s">
        <v>291</v>
      </c>
      <c r="D107" s="99">
        <v>421.96</v>
      </c>
      <c r="E107" s="100">
        <f t="shared" si="6"/>
        <v>110000</v>
      </c>
      <c r="F107" s="85">
        <f>F108</f>
        <v>27185.11</v>
      </c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spans="1:26" ht="12.75" customHeight="1" x14ac:dyDescent="0.25">
      <c r="A108" s="79"/>
      <c r="B108" s="84" t="s">
        <v>248</v>
      </c>
      <c r="C108" s="84" t="s">
        <v>249</v>
      </c>
      <c r="D108" s="99">
        <f>SUM(D109:D118)</f>
        <v>421.96</v>
      </c>
      <c r="E108" s="100">
        <f>SUM(E109:E118)</f>
        <v>110000</v>
      </c>
      <c r="F108" s="85">
        <f>SUM(F109:F118)</f>
        <v>27185.11</v>
      </c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spans="1:26" ht="12.75" customHeight="1" x14ac:dyDescent="0.25">
      <c r="A109" s="79"/>
      <c r="B109" s="87">
        <v>311</v>
      </c>
      <c r="C109" s="87" t="s">
        <v>81</v>
      </c>
      <c r="D109" s="95">
        <v>0</v>
      </c>
      <c r="E109" s="96">
        <v>5000</v>
      </c>
      <c r="F109" s="95">
        <v>0</v>
      </c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spans="1:26" ht="12.75" customHeight="1" x14ac:dyDescent="0.25">
      <c r="A110" s="79"/>
      <c r="B110" s="87">
        <v>312</v>
      </c>
      <c r="C110" s="87" t="s">
        <v>83</v>
      </c>
      <c r="D110" s="95">
        <v>0</v>
      </c>
      <c r="E110" s="96">
        <v>850</v>
      </c>
      <c r="F110" s="95">
        <v>0</v>
      </c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spans="1:26" ht="12.75" customHeight="1" x14ac:dyDescent="0.25">
      <c r="A111" s="79"/>
      <c r="B111" s="87">
        <v>313</v>
      </c>
      <c r="C111" s="87" t="s">
        <v>84</v>
      </c>
      <c r="D111" s="95">
        <v>0</v>
      </c>
      <c r="E111" s="96">
        <v>1000</v>
      </c>
      <c r="F111" s="95">
        <v>0</v>
      </c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spans="1:26" ht="12.75" customHeight="1" x14ac:dyDescent="0.25">
      <c r="A112" s="79"/>
      <c r="B112" s="87">
        <v>321</v>
      </c>
      <c r="C112" s="87" t="s">
        <v>88</v>
      </c>
      <c r="D112" s="95">
        <v>393.56</v>
      </c>
      <c r="E112" s="96">
        <v>13654</v>
      </c>
      <c r="F112" s="95">
        <v>21099.56</v>
      </c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spans="1:26" ht="12.75" customHeight="1" x14ac:dyDescent="0.25">
      <c r="A113" s="79"/>
      <c r="B113" s="87">
        <v>322</v>
      </c>
      <c r="C113" s="87" t="s">
        <v>292</v>
      </c>
      <c r="D113" s="95">
        <v>28.4</v>
      </c>
      <c r="E113" s="96">
        <v>16805</v>
      </c>
      <c r="F113" s="95">
        <v>0</v>
      </c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spans="1:26" ht="12.75" customHeight="1" x14ac:dyDescent="0.25">
      <c r="A114" s="79"/>
      <c r="B114" s="87">
        <v>323</v>
      </c>
      <c r="C114" s="87" t="s">
        <v>100</v>
      </c>
      <c r="D114" s="95">
        <v>0</v>
      </c>
      <c r="E114" s="96">
        <v>1966</v>
      </c>
      <c r="F114" s="95">
        <v>0</v>
      </c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spans="1:26" s="109" customFormat="1" ht="12.75" customHeight="1" x14ac:dyDescent="0.25">
      <c r="A115" s="79"/>
      <c r="B115" s="89">
        <v>324</v>
      </c>
      <c r="C115" s="89" t="s">
        <v>306</v>
      </c>
      <c r="D115" s="95">
        <v>0</v>
      </c>
      <c r="E115" s="96">
        <v>0</v>
      </c>
      <c r="F115" s="95">
        <v>5791.53</v>
      </c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spans="1:26" ht="12.75" customHeight="1" x14ac:dyDescent="0.25">
      <c r="A116" s="79"/>
      <c r="B116" s="87">
        <v>329</v>
      </c>
      <c r="C116" s="87" t="s">
        <v>275</v>
      </c>
      <c r="D116" s="95">
        <v>0</v>
      </c>
      <c r="E116" s="96">
        <v>70725</v>
      </c>
      <c r="F116" s="95">
        <v>294.02</v>
      </c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spans="1:26" ht="12.75" customHeight="1" x14ac:dyDescent="0.25">
      <c r="A117" s="79"/>
      <c r="B117" s="87">
        <v>343</v>
      </c>
      <c r="C117" s="87" t="s">
        <v>276</v>
      </c>
      <c r="D117" s="95">
        <v>0</v>
      </c>
      <c r="E117" s="96">
        <v>0</v>
      </c>
      <c r="F117" s="95">
        <v>0</v>
      </c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spans="1:26" ht="12.75" customHeight="1" x14ac:dyDescent="0.25">
      <c r="A118" s="79"/>
      <c r="B118" s="87">
        <v>422</v>
      </c>
      <c r="C118" s="87" t="s">
        <v>285</v>
      </c>
      <c r="D118" s="95">
        <v>0</v>
      </c>
      <c r="E118" s="96">
        <v>0</v>
      </c>
      <c r="F118" s="95">
        <v>0</v>
      </c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spans="1:26" ht="12.75" customHeight="1" x14ac:dyDescent="0.25">
      <c r="A119" s="79"/>
      <c r="B119" s="87" t="s">
        <v>251</v>
      </c>
      <c r="C119" s="105" t="s">
        <v>293</v>
      </c>
      <c r="D119" s="104">
        <v>52207.22</v>
      </c>
      <c r="E119" s="106">
        <v>0</v>
      </c>
      <c r="F119" s="104">
        <v>0</v>
      </c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spans="1:26" ht="12.75" customHeight="1" x14ac:dyDescent="0.25">
      <c r="A120" s="79"/>
      <c r="B120" s="87">
        <v>312</v>
      </c>
      <c r="C120" s="87" t="s">
        <v>83</v>
      </c>
      <c r="D120" s="95">
        <v>0</v>
      </c>
      <c r="E120" s="96">
        <v>0</v>
      </c>
      <c r="F120" s="95">
        <v>0</v>
      </c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spans="1:26" ht="12.75" customHeight="1" x14ac:dyDescent="0.25">
      <c r="A121" s="79"/>
      <c r="B121" s="87">
        <v>329</v>
      </c>
      <c r="C121" s="87" t="s">
        <v>275</v>
      </c>
      <c r="D121" s="95">
        <v>52207.22</v>
      </c>
      <c r="E121" s="96">
        <v>0</v>
      </c>
      <c r="F121" s="95">
        <v>0</v>
      </c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spans="1:26" ht="12.75" customHeight="1" x14ac:dyDescent="0.25">
      <c r="A122" s="79"/>
      <c r="B122" s="87">
        <v>343</v>
      </c>
      <c r="C122" s="87" t="s">
        <v>276</v>
      </c>
      <c r="D122" s="95">
        <v>0</v>
      </c>
      <c r="E122" s="96">
        <v>0</v>
      </c>
      <c r="F122" s="95">
        <v>0</v>
      </c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spans="1:26" ht="12.75" customHeight="1" x14ac:dyDescent="0.25">
      <c r="A123" s="79"/>
      <c r="B123" s="84" t="s">
        <v>294</v>
      </c>
      <c r="C123" s="84" t="s">
        <v>295</v>
      </c>
      <c r="D123" s="85">
        <v>1915.5</v>
      </c>
      <c r="E123" s="85">
        <f>E124</f>
        <v>6000</v>
      </c>
      <c r="F123" s="85">
        <f>F125+F129</f>
        <v>4271.9799999999996</v>
      </c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spans="1:26" ht="12.75" customHeight="1" x14ac:dyDescent="0.25">
      <c r="A124" s="79"/>
      <c r="B124" s="84" t="s">
        <v>256</v>
      </c>
      <c r="C124" s="84" t="s">
        <v>295</v>
      </c>
      <c r="D124" s="85">
        <v>1915.5</v>
      </c>
      <c r="E124" s="85">
        <f>E125+E129</f>
        <v>6000</v>
      </c>
      <c r="F124" s="85">
        <f>F125</f>
        <v>0</v>
      </c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spans="1:26" ht="12.75" customHeight="1" x14ac:dyDescent="0.25">
      <c r="A125" s="91"/>
      <c r="B125" s="84" t="s">
        <v>232</v>
      </c>
      <c r="C125" s="84" t="s">
        <v>233</v>
      </c>
      <c r="D125" s="85">
        <v>1915.5</v>
      </c>
      <c r="E125" s="85">
        <f t="shared" ref="E125:E127" si="7">E126</f>
        <v>3000</v>
      </c>
      <c r="F125" s="85">
        <f>F126</f>
        <v>0</v>
      </c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2.75" customHeight="1" x14ac:dyDescent="0.25">
      <c r="A126" s="79"/>
      <c r="B126" s="87" t="s">
        <v>296</v>
      </c>
      <c r="C126" s="87" t="s">
        <v>235</v>
      </c>
      <c r="D126" s="88">
        <v>0</v>
      </c>
      <c r="E126" s="88">
        <f t="shared" si="7"/>
        <v>3000</v>
      </c>
      <c r="F126" s="88">
        <f>F127</f>
        <v>0</v>
      </c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spans="1:26" ht="12.75" customHeight="1" x14ac:dyDescent="0.25">
      <c r="A127" s="79"/>
      <c r="B127" s="87" t="s">
        <v>234</v>
      </c>
      <c r="C127" s="87" t="s">
        <v>235</v>
      </c>
      <c r="D127" s="88">
        <v>0</v>
      </c>
      <c r="E127" s="88">
        <f t="shared" si="7"/>
        <v>3000</v>
      </c>
      <c r="F127" s="88">
        <f>F128</f>
        <v>0</v>
      </c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spans="1:26" ht="12.75" customHeight="1" x14ac:dyDescent="0.25">
      <c r="A128" s="79"/>
      <c r="B128" s="87">
        <v>329</v>
      </c>
      <c r="C128" s="87" t="s">
        <v>275</v>
      </c>
      <c r="D128" s="88">
        <v>0</v>
      </c>
      <c r="E128" s="90">
        <v>3000</v>
      </c>
      <c r="F128" s="88">
        <v>0</v>
      </c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spans="1:26" ht="12.75" customHeight="1" x14ac:dyDescent="0.25">
      <c r="A129" s="79"/>
      <c r="B129" s="84" t="s">
        <v>297</v>
      </c>
      <c r="C129" s="84" t="s">
        <v>298</v>
      </c>
      <c r="D129" s="85">
        <v>1915.5</v>
      </c>
      <c r="E129" s="85">
        <f t="shared" ref="E129:E130" si="8">E130</f>
        <v>3000</v>
      </c>
      <c r="F129" s="85">
        <f>F130</f>
        <v>4271.9799999999996</v>
      </c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spans="1:26" ht="12.75" customHeight="1" x14ac:dyDescent="0.25">
      <c r="A130" s="79"/>
      <c r="B130" s="98" t="s">
        <v>299</v>
      </c>
      <c r="C130" s="98" t="s">
        <v>254</v>
      </c>
      <c r="D130" s="107">
        <v>1915.5</v>
      </c>
      <c r="E130" s="107">
        <f t="shared" si="8"/>
        <v>3000</v>
      </c>
      <c r="F130" s="107">
        <f>F131</f>
        <v>4271.9799999999996</v>
      </c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spans="1:26" ht="12.75" customHeight="1" x14ac:dyDescent="0.25">
      <c r="A131" s="79"/>
      <c r="B131" s="98" t="s">
        <v>253</v>
      </c>
      <c r="C131" s="98" t="s">
        <v>254</v>
      </c>
      <c r="D131" s="107">
        <v>1915.5</v>
      </c>
      <c r="E131" s="107">
        <f>SUM(E132:E136)</f>
        <v>3000</v>
      </c>
      <c r="F131" s="107">
        <f>SUM(F132:F136)</f>
        <v>4271.9799999999996</v>
      </c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spans="1:26" ht="12.75" customHeight="1" x14ac:dyDescent="0.25">
      <c r="A132" s="79"/>
      <c r="B132" s="87">
        <v>321</v>
      </c>
      <c r="C132" s="87" t="s">
        <v>88</v>
      </c>
      <c r="D132" s="95">
        <v>0</v>
      </c>
      <c r="E132" s="96">
        <v>0</v>
      </c>
      <c r="F132" s="95">
        <v>612.61</v>
      </c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spans="1:26" s="109" customFormat="1" ht="12.75" customHeight="1" x14ac:dyDescent="0.25">
      <c r="A133" s="79"/>
      <c r="B133" s="89">
        <v>322</v>
      </c>
      <c r="C133" s="89" t="s">
        <v>285</v>
      </c>
      <c r="D133" s="95">
        <v>0</v>
      </c>
      <c r="E133" s="96">
        <v>0</v>
      </c>
      <c r="F133" s="95">
        <v>968</v>
      </c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spans="1:26" ht="12.75" customHeight="1" x14ac:dyDescent="0.25">
      <c r="A134" s="79"/>
      <c r="B134" s="87">
        <v>323</v>
      </c>
      <c r="C134" s="87" t="s">
        <v>100</v>
      </c>
      <c r="D134" s="95">
        <v>1783.5</v>
      </c>
      <c r="E134" s="96">
        <v>0</v>
      </c>
      <c r="F134" s="95">
        <v>1694.6</v>
      </c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spans="1:26" s="109" customFormat="1" ht="12.75" customHeight="1" x14ac:dyDescent="0.25">
      <c r="A135" s="79"/>
      <c r="B135" s="89">
        <v>324</v>
      </c>
      <c r="C135" s="89" t="s">
        <v>306</v>
      </c>
      <c r="D135" s="95">
        <v>0</v>
      </c>
      <c r="E135" s="96">
        <v>0</v>
      </c>
      <c r="F135" s="95">
        <v>83.27</v>
      </c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spans="1:26" ht="12.75" customHeight="1" x14ac:dyDescent="0.25">
      <c r="A136" s="79"/>
      <c r="B136" s="87">
        <v>329</v>
      </c>
      <c r="C136" s="87" t="s">
        <v>111</v>
      </c>
      <c r="D136" s="95">
        <v>132</v>
      </c>
      <c r="E136" s="96">
        <v>3000</v>
      </c>
      <c r="F136" s="95">
        <v>913.5</v>
      </c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spans="1:26" ht="12.75" customHeight="1" x14ac:dyDescent="0.25">
      <c r="A137" s="79"/>
      <c r="B137" s="84" t="s">
        <v>300</v>
      </c>
      <c r="C137" s="84" t="s">
        <v>301</v>
      </c>
      <c r="D137" s="85">
        <v>11348.16</v>
      </c>
      <c r="E137" s="97">
        <f t="shared" ref="E137:E140" si="9">E138</f>
        <v>25500</v>
      </c>
      <c r="F137" s="85">
        <f>F138</f>
        <v>6671.65</v>
      </c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spans="1:26" ht="12.75" customHeight="1" x14ac:dyDescent="0.25">
      <c r="A138" s="79"/>
      <c r="B138" s="84" t="s">
        <v>286</v>
      </c>
      <c r="C138" s="84" t="s">
        <v>301</v>
      </c>
      <c r="D138" s="85">
        <v>11348.16</v>
      </c>
      <c r="E138" s="97">
        <f t="shared" si="9"/>
        <v>25500</v>
      </c>
      <c r="F138" s="85">
        <f>F141+F151</f>
        <v>6671.65</v>
      </c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spans="1:26" ht="12.75" customHeight="1" x14ac:dyDescent="0.25">
      <c r="A139" s="91"/>
      <c r="B139" s="84" t="s">
        <v>302</v>
      </c>
      <c r="C139" s="84" t="s">
        <v>224</v>
      </c>
      <c r="D139" s="85">
        <v>11348.16</v>
      </c>
      <c r="E139" s="97">
        <f t="shared" si="9"/>
        <v>25500</v>
      </c>
      <c r="F139" s="85">
        <f>F140</f>
        <v>6671.65</v>
      </c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2.75" customHeight="1" x14ac:dyDescent="0.25">
      <c r="A140" s="79"/>
      <c r="B140" s="98" t="s">
        <v>303</v>
      </c>
      <c r="C140" s="98" t="s">
        <v>226</v>
      </c>
      <c r="D140" s="85">
        <v>11348.16</v>
      </c>
      <c r="E140" s="97">
        <f t="shared" si="9"/>
        <v>25500</v>
      </c>
      <c r="F140" s="85">
        <f>F141</f>
        <v>6671.65</v>
      </c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spans="1:26" ht="12.75" customHeight="1" x14ac:dyDescent="0.25">
      <c r="A141" s="79"/>
      <c r="B141" s="98" t="s">
        <v>225</v>
      </c>
      <c r="C141" s="98" t="s">
        <v>226</v>
      </c>
      <c r="D141" s="85">
        <f>SUM(D144:D148)</f>
        <v>11348.16</v>
      </c>
      <c r="E141" s="97">
        <f>SUM(E144:E150)</f>
        <v>25500</v>
      </c>
      <c r="F141" s="85">
        <f>SUM(F142:F150)</f>
        <v>6671.65</v>
      </c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spans="1:26" s="109" customFormat="1" ht="12.75" customHeight="1" x14ac:dyDescent="0.25">
      <c r="A142" s="79"/>
      <c r="B142" s="89">
        <v>311</v>
      </c>
      <c r="C142" s="89" t="s">
        <v>317</v>
      </c>
      <c r="D142" s="95">
        <v>0</v>
      </c>
      <c r="E142" s="96">
        <v>0</v>
      </c>
      <c r="F142" s="95">
        <v>3600</v>
      </c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spans="1:26" s="109" customFormat="1" ht="12.75" customHeight="1" x14ac:dyDescent="0.25">
      <c r="A143" s="79"/>
      <c r="B143" s="89">
        <v>313</v>
      </c>
      <c r="C143" s="89" t="s">
        <v>84</v>
      </c>
      <c r="D143" s="95">
        <v>0</v>
      </c>
      <c r="E143" s="96">
        <v>0</v>
      </c>
      <c r="F143" s="95">
        <v>594</v>
      </c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spans="1:26" ht="12.75" customHeight="1" x14ac:dyDescent="0.25">
      <c r="A144" s="79"/>
      <c r="B144" s="87">
        <v>321</v>
      </c>
      <c r="C144" s="87" t="s">
        <v>304</v>
      </c>
      <c r="D144" s="95">
        <v>2966.98</v>
      </c>
      <c r="E144" s="96">
        <v>10000</v>
      </c>
      <c r="F144" s="95">
        <v>1212.76</v>
      </c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spans="1:26" ht="12.75" customHeight="1" x14ac:dyDescent="0.25">
      <c r="A145" s="79"/>
      <c r="B145" s="87">
        <v>322</v>
      </c>
      <c r="C145" s="87" t="s">
        <v>305</v>
      </c>
      <c r="D145" s="95">
        <v>5062.46</v>
      </c>
      <c r="E145" s="96">
        <v>8000</v>
      </c>
      <c r="F145" s="95">
        <v>73.98</v>
      </c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spans="1:26" ht="12.75" customHeight="1" x14ac:dyDescent="0.25">
      <c r="A146" s="79"/>
      <c r="B146" s="87">
        <v>323</v>
      </c>
      <c r="C146" s="87" t="s">
        <v>274</v>
      </c>
      <c r="D146" s="95">
        <v>3128.72</v>
      </c>
      <c r="E146" s="96">
        <v>4000</v>
      </c>
      <c r="F146" s="95">
        <v>928.08</v>
      </c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spans="1:26" ht="12.75" customHeight="1" x14ac:dyDescent="0.25">
      <c r="A147" s="79"/>
      <c r="B147" s="87">
        <v>324</v>
      </c>
      <c r="C147" s="87" t="s">
        <v>306</v>
      </c>
      <c r="D147" s="95">
        <v>0</v>
      </c>
      <c r="E147" s="96">
        <v>0</v>
      </c>
      <c r="F147" s="95">
        <v>202.8</v>
      </c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spans="1:26" ht="12.75" customHeight="1" x14ac:dyDescent="0.25">
      <c r="A148" s="79"/>
      <c r="B148" s="87">
        <v>329</v>
      </c>
      <c r="C148" s="87" t="s">
        <v>275</v>
      </c>
      <c r="D148" s="95">
        <v>190</v>
      </c>
      <c r="E148" s="96">
        <v>3500</v>
      </c>
      <c r="F148" s="95">
        <v>0</v>
      </c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spans="1:26" s="109" customFormat="1" ht="12.75" customHeight="1" x14ac:dyDescent="0.25">
      <c r="A149" s="79"/>
      <c r="B149" s="89">
        <v>343</v>
      </c>
      <c r="C149" s="89" t="s">
        <v>117</v>
      </c>
      <c r="D149" s="95">
        <v>0</v>
      </c>
      <c r="E149" s="96">
        <v>0</v>
      </c>
      <c r="F149" s="95">
        <v>60.03</v>
      </c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spans="1:26" ht="12.75" customHeight="1" x14ac:dyDescent="0.25">
      <c r="A150" s="79"/>
      <c r="B150" s="87">
        <v>424</v>
      </c>
      <c r="C150" s="87" t="s">
        <v>307</v>
      </c>
      <c r="D150" s="95">
        <v>0</v>
      </c>
      <c r="E150" s="96">
        <v>0</v>
      </c>
      <c r="F150" s="95">
        <v>0</v>
      </c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spans="1:26" ht="12.75" customHeight="1" x14ac:dyDescent="0.25">
      <c r="A151" s="79"/>
      <c r="B151" s="87" t="s">
        <v>308</v>
      </c>
      <c r="C151" s="87" t="s">
        <v>226</v>
      </c>
      <c r="D151" s="104">
        <v>0</v>
      </c>
      <c r="E151" s="37">
        <f>SUM(E152:E155)</f>
        <v>0</v>
      </c>
      <c r="F151" s="104">
        <f>SUM(F152:F155)</f>
        <v>0</v>
      </c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spans="1:26" ht="12.75" customHeight="1" x14ac:dyDescent="0.25">
      <c r="A152" s="79"/>
      <c r="B152" s="87">
        <v>321</v>
      </c>
      <c r="C152" s="87" t="s">
        <v>309</v>
      </c>
      <c r="D152" s="95">
        <v>0</v>
      </c>
      <c r="E152" s="96">
        <v>0</v>
      </c>
      <c r="F152" s="95">
        <v>0</v>
      </c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spans="1:26" ht="12.75" customHeight="1" x14ac:dyDescent="0.25">
      <c r="A153" s="79"/>
      <c r="B153" s="87">
        <v>322</v>
      </c>
      <c r="C153" s="87" t="s">
        <v>273</v>
      </c>
      <c r="D153" s="95">
        <v>0</v>
      </c>
      <c r="E153" s="96">
        <v>0</v>
      </c>
      <c r="F153" s="95">
        <v>0</v>
      </c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spans="1:26" ht="12.75" customHeight="1" x14ac:dyDescent="0.25">
      <c r="A154" s="79"/>
      <c r="B154" s="87">
        <v>323</v>
      </c>
      <c r="C154" s="87" t="s">
        <v>274</v>
      </c>
      <c r="D154" s="95">
        <v>0</v>
      </c>
      <c r="E154" s="96">
        <v>0</v>
      </c>
      <c r="F154" s="95">
        <v>0</v>
      </c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spans="1:26" ht="12.75" customHeight="1" x14ac:dyDescent="0.25">
      <c r="A155" s="79"/>
      <c r="B155" s="87">
        <v>329</v>
      </c>
      <c r="C155" s="87" t="s">
        <v>275</v>
      </c>
      <c r="D155" s="95">
        <v>0</v>
      </c>
      <c r="E155" s="96">
        <v>0</v>
      </c>
      <c r="F155" s="95">
        <v>0</v>
      </c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spans="1:26" ht="12.75" customHeight="1" x14ac:dyDescent="0.25">
      <c r="A156" s="79"/>
      <c r="B156" s="84" t="s">
        <v>310</v>
      </c>
      <c r="C156" s="84" t="s">
        <v>311</v>
      </c>
      <c r="D156" s="85">
        <v>0</v>
      </c>
      <c r="E156" s="97">
        <f t="shared" ref="E156:E157" si="10">E157</f>
        <v>801</v>
      </c>
      <c r="F156" s="85">
        <f>F157</f>
        <v>0</v>
      </c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spans="1:26" ht="12.75" customHeight="1" x14ac:dyDescent="0.25">
      <c r="A157" s="79"/>
      <c r="B157" s="84" t="s">
        <v>286</v>
      </c>
      <c r="C157" s="84" t="s">
        <v>311</v>
      </c>
      <c r="D157" s="85">
        <v>0</v>
      </c>
      <c r="E157" s="97">
        <f t="shared" si="10"/>
        <v>801</v>
      </c>
      <c r="F157" s="85">
        <f>F158</f>
        <v>0</v>
      </c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spans="1:26" ht="12.75" customHeight="1" x14ac:dyDescent="0.25">
      <c r="A158" s="79"/>
      <c r="B158" s="84" t="s">
        <v>312</v>
      </c>
      <c r="C158" s="84" t="s">
        <v>247</v>
      </c>
      <c r="D158" s="85">
        <v>0</v>
      </c>
      <c r="E158" s="97">
        <f>E159+E160</f>
        <v>801</v>
      </c>
      <c r="F158" s="85">
        <f>F159+F160</f>
        <v>0</v>
      </c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spans="1:26" ht="12.75" customHeight="1" x14ac:dyDescent="0.25">
      <c r="A159" s="79"/>
      <c r="B159" s="87">
        <v>381</v>
      </c>
      <c r="C159" s="87" t="s">
        <v>66</v>
      </c>
      <c r="D159" s="95">
        <v>0</v>
      </c>
      <c r="E159" s="96">
        <v>801</v>
      </c>
      <c r="F159" s="95">
        <v>0</v>
      </c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spans="1:26" ht="12.75" customHeight="1" x14ac:dyDescent="0.25">
      <c r="A160" s="79"/>
      <c r="B160" s="87">
        <v>424</v>
      </c>
      <c r="C160" s="87" t="s">
        <v>307</v>
      </c>
      <c r="D160" s="95">
        <v>0</v>
      </c>
      <c r="E160" s="96">
        <v>0</v>
      </c>
      <c r="F160" s="95">
        <v>0</v>
      </c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spans="1:26" ht="12.75" customHeight="1" x14ac:dyDescent="0.25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spans="1:26" ht="12.75" customHeight="1" x14ac:dyDescent="0.25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spans="1:26" ht="12.75" customHeight="1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spans="1:26" ht="12.75" customHeight="1" x14ac:dyDescent="0.25">
      <c r="A164" s="79"/>
      <c r="B164" s="108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spans="1:26" ht="12.75" customHeight="1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spans="1:26" ht="12.75" customHeight="1" x14ac:dyDescent="0.25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spans="1:26" ht="12.75" customHeight="1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spans="1:26" ht="12.75" customHeight="1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spans="1:26" ht="12.75" customHeight="1" x14ac:dyDescent="0.25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spans="1:26" ht="12.75" customHeight="1" x14ac:dyDescent="0.25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spans="1:26" ht="12.75" customHeight="1" x14ac:dyDescent="0.25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spans="1:26" ht="12.75" customHeight="1" x14ac:dyDescent="0.25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spans="1:26" ht="12.75" customHeight="1" x14ac:dyDescent="0.25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spans="1:26" ht="12.75" customHeight="1" x14ac:dyDescent="0.25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spans="1:26" ht="12.75" customHeight="1" x14ac:dyDescent="0.2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spans="1:26" ht="12.75" customHeight="1" x14ac:dyDescent="0.25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spans="1:26" ht="12.75" customHeight="1" x14ac:dyDescent="0.25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spans="1:26" ht="12.75" customHeight="1" x14ac:dyDescent="0.25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spans="1:26" ht="12.75" customHeight="1" x14ac:dyDescent="0.25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spans="1:26" ht="12.75" customHeight="1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spans="1:26" ht="12.75" customHeight="1" x14ac:dyDescent="0.25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spans="1:26" ht="12.75" customHeight="1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spans="1:26" ht="12.75" customHeight="1" x14ac:dyDescent="0.25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spans="1:26" ht="12.75" customHeight="1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spans="1:26" ht="12.75" customHeight="1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spans="1:26" ht="12.75" customHeight="1" x14ac:dyDescent="0.25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spans="1:26" ht="12.75" customHeight="1" x14ac:dyDescent="0.25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spans="1:26" ht="12.75" customHeight="1" x14ac:dyDescent="0.25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spans="1:26" ht="12.75" customHeight="1" x14ac:dyDescent="0.25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spans="1:26" ht="12.75" customHeight="1" x14ac:dyDescent="0.25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spans="1:26" ht="12.75" customHeight="1" x14ac:dyDescent="0.25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spans="1:26" ht="12.75" customHeight="1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spans="1:26" ht="12.75" customHeight="1" x14ac:dyDescent="0.25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spans="1:26" ht="12.75" customHeight="1" x14ac:dyDescent="0.25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spans="1:26" ht="12.75" customHeight="1" x14ac:dyDescent="0.2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spans="1:26" ht="12.75" customHeight="1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spans="1:26" ht="12.75" customHeight="1" x14ac:dyDescent="0.25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spans="1:26" ht="12.75" customHeight="1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spans="1:26" ht="12.75" customHeight="1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spans="1:26" ht="12.75" customHeight="1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spans="1:26" ht="12.75" customHeight="1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spans="1:26" ht="12.75" customHeight="1" x14ac:dyDescent="0.25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spans="1:26" ht="12.75" customHeight="1" x14ac:dyDescent="0.25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spans="1:26" ht="12.75" customHeight="1" x14ac:dyDescent="0.25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spans="1:26" ht="12.75" customHeight="1" x14ac:dyDescent="0.2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spans="1:26" ht="12.75" customHeight="1" x14ac:dyDescent="0.25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spans="1:26" ht="12.75" customHeight="1" x14ac:dyDescent="0.25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spans="1:26" ht="12.75" customHeight="1" x14ac:dyDescent="0.25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spans="1:26" ht="12.75" customHeight="1" x14ac:dyDescent="0.25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spans="1:26" ht="12.75" customHeight="1" x14ac:dyDescent="0.25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spans="1:26" ht="12.75" customHeight="1" x14ac:dyDescent="0.25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spans="1:26" ht="12.75" customHeight="1" x14ac:dyDescent="0.25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spans="1:26" ht="12.75" customHeight="1" x14ac:dyDescent="0.25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spans="1:26" ht="12.75" customHeight="1" x14ac:dyDescent="0.25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spans="1:26" ht="12.75" customHeight="1" x14ac:dyDescent="0.2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spans="1:26" ht="12.75" customHeight="1" x14ac:dyDescent="0.25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spans="1:26" ht="12.75" customHeight="1" x14ac:dyDescent="0.25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spans="1:26" ht="12.75" customHeight="1" x14ac:dyDescent="0.25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spans="1:26" ht="12.75" customHeight="1" x14ac:dyDescent="0.25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spans="1:26" ht="12.75" customHeight="1" x14ac:dyDescent="0.25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spans="1:26" ht="12.75" customHeight="1" x14ac:dyDescent="0.25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spans="1:26" ht="12.75" customHeight="1" x14ac:dyDescent="0.25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spans="1:26" ht="12.75" customHeight="1" x14ac:dyDescent="0.25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spans="1:26" ht="12.75" customHeight="1" x14ac:dyDescent="0.25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spans="1:26" ht="12.75" customHeight="1" x14ac:dyDescent="0.2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spans="1:26" ht="12.75" customHeight="1" x14ac:dyDescent="0.25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spans="1:26" ht="12.75" customHeight="1" x14ac:dyDescent="0.25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spans="1:26" ht="12.75" customHeight="1" x14ac:dyDescent="0.25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spans="1:26" ht="12.75" customHeight="1" x14ac:dyDescent="0.25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spans="1:26" ht="12.75" customHeight="1" x14ac:dyDescent="0.25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spans="1:26" ht="12.75" customHeight="1" x14ac:dyDescent="0.25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spans="1:26" ht="12.75" customHeight="1" x14ac:dyDescent="0.25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spans="1:26" ht="12.75" customHeight="1" x14ac:dyDescent="0.25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spans="1:26" ht="12.75" customHeight="1" x14ac:dyDescent="0.25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spans="1:26" ht="12.75" customHeight="1" x14ac:dyDescent="0.25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spans="1:26" ht="12.75" customHeight="1" x14ac:dyDescent="0.25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spans="1:26" ht="12.75" customHeight="1" x14ac:dyDescent="0.25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spans="1:26" ht="12.75" customHeight="1" x14ac:dyDescent="0.25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spans="1:26" ht="12.75" customHeight="1" x14ac:dyDescent="0.25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spans="1:26" ht="12.75" customHeight="1" x14ac:dyDescent="0.25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spans="1:26" ht="12.75" customHeight="1" x14ac:dyDescent="0.25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spans="1:26" ht="12.75" customHeight="1" x14ac:dyDescent="0.25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spans="1:26" ht="12.75" customHeight="1" x14ac:dyDescent="0.25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spans="1:26" ht="12.75" customHeight="1" x14ac:dyDescent="0.25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spans="1:26" ht="12.75" customHeight="1" x14ac:dyDescent="0.25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spans="1:26" ht="12.75" customHeight="1" x14ac:dyDescent="0.25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spans="1:26" ht="12.75" customHeight="1" x14ac:dyDescent="0.25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spans="1:26" ht="12.75" customHeight="1" x14ac:dyDescent="0.25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spans="1:26" ht="12.75" customHeight="1" x14ac:dyDescent="0.25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spans="1:26" ht="12.75" customHeight="1" x14ac:dyDescent="0.25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spans="1:26" ht="12.75" customHeight="1" x14ac:dyDescent="0.25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spans="1:26" ht="12.75" customHeight="1" x14ac:dyDescent="0.25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spans="1:26" ht="12.75" customHeight="1" x14ac:dyDescent="0.25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spans="1:26" ht="12.75" customHeight="1" x14ac:dyDescent="0.25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spans="1:26" ht="12.75" customHeight="1" x14ac:dyDescent="0.25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spans="1:26" ht="12.75" customHeight="1" x14ac:dyDescent="0.25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spans="1:26" ht="12.75" customHeight="1" x14ac:dyDescent="0.25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spans="1:26" ht="12.75" customHeight="1" x14ac:dyDescent="0.25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spans="1:26" ht="12.75" customHeight="1" x14ac:dyDescent="0.25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spans="1:26" ht="12.75" customHeight="1" x14ac:dyDescent="0.25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spans="1:26" ht="12.75" customHeight="1" x14ac:dyDescent="0.25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spans="1:26" ht="12.75" customHeight="1" x14ac:dyDescent="0.25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spans="1:26" ht="12.75" customHeight="1" x14ac:dyDescent="0.25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spans="1:26" ht="12.75" customHeight="1" x14ac:dyDescent="0.25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spans="1:26" ht="12.75" customHeight="1" x14ac:dyDescent="0.25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spans="1:26" ht="12.75" customHeight="1" x14ac:dyDescent="0.25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spans="1:26" ht="12.75" customHeight="1" x14ac:dyDescent="0.25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spans="1:26" ht="12.75" customHeight="1" x14ac:dyDescent="0.25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spans="1:26" ht="12.75" customHeight="1" x14ac:dyDescent="0.25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spans="1:26" ht="12.75" customHeight="1" x14ac:dyDescent="0.25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spans="1:26" ht="12.75" customHeight="1" x14ac:dyDescent="0.25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spans="1:26" ht="12.75" customHeight="1" x14ac:dyDescent="0.25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spans="1:26" ht="12.75" customHeight="1" x14ac:dyDescent="0.25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spans="1:26" ht="12.75" customHeight="1" x14ac:dyDescent="0.25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spans="1:26" ht="12.75" customHeight="1" x14ac:dyDescent="0.25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spans="1:26" ht="12.75" customHeight="1" x14ac:dyDescent="0.25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spans="1:26" ht="12.75" customHeight="1" x14ac:dyDescent="0.25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spans="1:26" ht="12.75" customHeight="1" x14ac:dyDescent="0.25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spans="1:26" ht="12.75" customHeight="1" x14ac:dyDescent="0.25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spans="1:26" ht="12.75" customHeight="1" x14ac:dyDescent="0.25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spans="1:26" ht="12.75" customHeight="1" x14ac:dyDescent="0.25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spans="1:26" ht="12.75" customHeight="1" x14ac:dyDescent="0.25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spans="1:26" ht="12.75" customHeight="1" x14ac:dyDescent="0.25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spans="1:26" ht="12.75" customHeight="1" x14ac:dyDescent="0.25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spans="1:26" ht="12.75" customHeight="1" x14ac:dyDescent="0.25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spans="1:26" ht="12.75" customHeight="1" x14ac:dyDescent="0.25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spans="1:26" ht="12.75" customHeight="1" x14ac:dyDescent="0.25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spans="1:26" ht="12.75" customHeight="1" x14ac:dyDescent="0.25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spans="1:26" ht="12.75" customHeight="1" x14ac:dyDescent="0.25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spans="1:26" ht="12.75" customHeight="1" x14ac:dyDescent="0.25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spans="1:26" ht="12.75" customHeight="1" x14ac:dyDescent="0.25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spans="1:26" ht="12.75" customHeight="1" x14ac:dyDescent="0.25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spans="1:26" ht="12.75" customHeight="1" x14ac:dyDescent="0.25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spans="1:26" ht="12.75" customHeight="1" x14ac:dyDescent="0.25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spans="1:26" ht="12.75" customHeight="1" x14ac:dyDescent="0.25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spans="1:26" ht="12.75" customHeight="1" x14ac:dyDescent="0.25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spans="1:26" ht="12.75" customHeight="1" x14ac:dyDescent="0.25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spans="1:26" ht="12.75" customHeight="1" x14ac:dyDescent="0.25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spans="1:26" ht="12.75" customHeight="1" x14ac:dyDescent="0.25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spans="1:26" ht="12.75" customHeight="1" x14ac:dyDescent="0.25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spans="1:26" ht="12.75" customHeight="1" x14ac:dyDescent="0.25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spans="1:26" ht="12.75" customHeight="1" x14ac:dyDescent="0.25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spans="1:26" ht="12.75" customHeight="1" x14ac:dyDescent="0.25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spans="1:26" ht="12.75" customHeight="1" x14ac:dyDescent="0.25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spans="1:26" ht="12.75" customHeight="1" x14ac:dyDescent="0.25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spans="1:26" ht="12.75" customHeight="1" x14ac:dyDescent="0.25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spans="1:26" ht="12.75" customHeight="1" x14ac:dyDescent="0.25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spans="1:26" ht="12.75" customHeight="1" x14ac:dyDescent="0.25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spans="1:26" ht="12.75" customHeight="1" x14ac:dyDescent="0.25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spans="1:26" ht="12.75" customHeight="1" x14ac:dyDescent="0.25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spans="1:26" ht="12.75" customHeight="1" x14ac:dyDescent="0.25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spans="1:26" ht="12.75" customHeight="1" x14ac:dyDescent="0.25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spans="1:26" ht="12.75" customHeight="1" x14ac:dyDescent="0.25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spans="1:26" ht="12.75" customHeight="1" x14ac:dyDescent="0.25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spans="1:26" ht="12.75" customHeight="1" x14ac:dyDescent="0.25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spans="1:26" ht="12.75" customHeight="1" x14ac:dyDescent="0.25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spans="1:26" ht="12.75" customHeight="1" x14ac:dyDescent="0.25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spans="1:26" ht="12.75" customHeight="1" x14ac:dyDescent="0.25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spans="1:26" ht="12.75" customHeight="1" x14ac:dyDescent="0.25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spans="1:26" ht="12.75" customHeight="1" x14ac:dyDescent="0.25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spans="1:26" ht="12.75" customHeight="1" x14ac:dyDescent="0.25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spans="1:26" ht="12.75" customHeight="1" x14ac:dyDescent="0.25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spans="1:26" ht="12.75" customHeight="1" x14ac:dyDescent="0.25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spans="1:26" ht="12.75" customHeight="1" x14ac:dyDescent="0.25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spans="1:26" ht="12.75" customHeight="1" x14ac:dyDescent="0.25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spans="1:26" ht="12.75" customHeight="1" x14ac:dyDescent="0.25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spans="1:26" ht="12.75" customHeight="1" x14ac:dyDescent="0.25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spans="1:26" ht="12.75" customHeight="1" x14ac:dyDescent="0.25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spans="1:26" ht="12.75" customHeight="1" x14ac:dyDescent="0.25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spans="1:26" ht="12.75" customHeight="1" x14ac:dyDescent="0.25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spans="1:26" ht="12.75" customHeight="1" x14ac:dyDescent="0.25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spans="1:26" ht="12.75" customHeight="1" x14ac:dyDescent="0.25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spans="1:26" ht="12.75" customHeight="1" x14ac:dyDescent="0.25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spans="1:26" ht="12.75" customHeight="1" x14ac:dyDescent="0.25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spans="1:26" ht="12.75" customHeight="1" x14ac:dyDescent="0.25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spans="1:26" ht="12.75" customHeight="1" x14ac:dyDescent="0.25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spans="1:26" ht="12.75" customHeight="1" x14ac:dyDescent="0.25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spans="1:26" ht="12.75" customHeight="1" x14ac:dyDescent="0.25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spans="1:26" ht="12.75" customHeight="1" x14ac:dyDescent="0.25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spans="1:26" ht="12.75" customHeight="1" x14ac:dyDescent="0.25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spans="1:26" ht="12.75" customHeight="1" x14ac:dyDescent="0.25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spans="1:26" ht="12.75" customHeight="1" x14ac:dyDescent="0.25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spans="1:26" ht="12.75" customHeight="1" x14ac:dyDescent="0.25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spans="1:26" ht="12.75" customHeight="1" x14ac:dyDescent="0.25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spans="1:26" ht="12.75" customHeight="1" x14ac:dyDescent="0.25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spans="1:26" ht="12.75" customHeight="1" x14ac:dyDescent="0.25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spans="1:26" ht="12.75" customHeight="1" x14ac:dyDescent="0.25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spans="1:26" ht="12.75" customHeight="1" x14ac:dyDescent="0.25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spans="1:26" ht="12.75" customHeight="1" x14ac:dyDescent="0.25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spans="1:26" ht="12.75" customHeight="1" x14ac:dyDescent="0.25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spans="1:26" ht="12.75" customHeight="1" x14ac:dyDescent="0.25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spans="1:26" ht="12.75" customHeight="1" x14ac:dyDescent="0.25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spans="1:26" ht="12.75" customHeight="1" x14ac:dyDescent="0.25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spans="1:26" ht="12.75" customHeight="1" x14ac:dyDescent="0.25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spans="1:26" ht="12.75" customHeight="1" x14ac:dyDescent="0.25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spans="1:26" ht="12.75" customHeight="1" x14ac:dyDescent="0.25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spans="1:26" ht="12.75" customHeight="1" x14ac:dyDescent="0.25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spans="1:26" ht="12.75" customHeight="1" x14ac:dyDescent="0.25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spans="1:26" ht="12.75" customHeight="1" x14ac:dyDescent="0.25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spans="1:26" ht="12.75" customHeight="1" x14ac:dyDescent="0.25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spans="1:26" ht="12.75" customHeight="1" x14ac:dyDescent="0.25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spans="1:26" ht="12.75" customHeight="1" x14ac:dyDescent="0.25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spans="1:26" ht="12.75" customHeight="1" x14ac:dyDescent="0.25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spans="1:26" ht="12.75" customHeight="1" x14ac:dyDescent="0.25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spans="1:26" ht="12.75" customHeight="1" x14ac:dyDescent="0.25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spans="1:26" ht="12.75" customHeight="1" x14ac:dyDescent="0.25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spans="1:26" ht="12.75" customHeight="1" x14ac:dyDescent="0.25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spans="1:26" ht="12.75" customHeight="1" x14ac:dyDescent="0.25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spans="1:26" ht="12.75" customHeight="1" x14ac:dyDescent="0.25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spans="1:26" ht="12.75" customHeight="1" x14ac:dyDescent="0.25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spans="1:26" ht="12.75" customHeight="1" x14ac:dyDescent="0.25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spans="1:26" ht="12.75" customHeight="1" x14ac:dyDescent="0.25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spans="1:26" ht="12.75" customHeight="1" x14ac:dyDescent="0.25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spans="1:26" ht="12.75" customHeight="1" x14ac:dyDescent="0.25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spans="1:26" ht="12.75" customHeight="1" x14ac:dyDescent="0.25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spans="1:26" ht="12.75" customHeight="1" x14ac:dyDescent="0.25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spans="1:26" ht="12.75" customHeight="1" x14ac:dyDescent="0.25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spans="1:26" ht="12.75" customHeight="1" x14ac:dyDescent="0.25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spans="1:26" ht="12.75" customHeight="1" x14ac:dyDescent="0.25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spans="1:26" ht="12.75" customHeight="1" x14ac:dyDescent="0.25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spans="1:26" ht="12.75" customHeight="1" x14ac:dyDescent="0.25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spans="1:26" ht="12.75" customHeight="1" x14ac:dyDescent="0.25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spans="1:26" ht="12.75" customHeight="1" x14ac:dyDescent="0.25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spans="1:26" ht="12.75" customHeight="1" x14ac:dyDescent="0.25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spans="1:26" ht="12.75" customHeight="1" x14ac:dyDescent="0.25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spans="1:26" ht="12.75" customHeight="1" x14ac:dyDescent="0.25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spans="1:26" ht="12.75" customHeight="1" x14ac:dyDescent="0.25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spans="1:26" ht="12.75" customHeight="1" x14ac:dyDescent="0.25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spans="1:26" ht="12.75" customHeight="1" x14ac:dyDescent="0.25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spans="1:26" ht="12.75" customHeight="1" x14ac:dyDescent="0.25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spans="1:26" ht="12.75" customHeight="1" x14ac:dyDescent="0.25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spans="1:26" ht="12.75" customHeight="1" x14ac:dyDescent="0.25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spans="1:26" ht="12.75" customHeight="1" x14ac:dyDescent="0.25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spans="1:26" ht="12.75" customHeight="1" x14ac:dyDescent="0.25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spans="1:26" ht="12.75" customHeight="1" x14ac:dyDescent="0.25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spans="1:26" ht="12.75" customHeight="1" x14ac:dyDescent="0.25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spans="1:26" ht="12.75" customHeight="1" x14ac:dyDescent="0.25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spans="1:26" ht="12.75" customHeight="1" x14ac:dyDescent="0.25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spans="1:26" ht="12.75" customHeight="1" x14ac:dyDescent="0.25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spans="1:26" ht="12.75" customHeight="1" x14ac:dyDescent="0.25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spans="1:26" ht="12.75" customHeight="1" x14ac:dyDescent="0.25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spans="1:26" ht="12.75" customHeight="1" x14ac:dyDescent="0.25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spans="1:26" ht="12.75" customHeight="1" x14ac:dyDescent="0.25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spans="1:26" ht="12.75" customHeight="1" x14ac:dyDescent="0.25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spans="1:26" ht="12.75" customHeight="1" x14ac:dyDescent="0.25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spans="1:26" ht="12.75" customHeight="1" x14ac:dyDescent="0.25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spans="1:26" ht="12.75" customHeight="1" x14ac:dyDescent="0.25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spans="1:26" ht="12.75" customHeight="1" x14ac:dyDescent="0.25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spans="1:26" ht="12.75" customHeight="1" x14ac:dyDescent="0.25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spans="1:26" ht="12.75" customHeight="1" x14ac:dyDescent="0.25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spans="1:26" ht="12.75" customHeight="1" x14ac:dyDescent="0.25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spans="1:26" ht="12.75" customHeight="1" x14ac:dyDescent="0.25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spans="1:26" ht="12.75" customHeight="1" x14ac:dyDescent="0.25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spans="1:26" ht="12.75" customHeight="1" x14ac:dyDescent="0.25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spans="1:26" ht="12.75" customHeight="1" x14ac:dyDescent="0.25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spans="1:26" ht="12.75" customHeight="1" x14ac:dyDescent="0.25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spans="1:26" ht="12.75" customHeight="1" x14ac:dyDescent="0.25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spans="1:26" ht="12.75" customHeight="1" x14ac:dyDescent="0.25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spans="1:26" ht="12.75" customHeight="1" x14ac:dyDescent="0.25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spans="1:26" ht="12.75" customHeight="1" x14ac:dyDescent="0.25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spans="1:26" ht="12.75" customHeight="1" x14ac:dyDescent="0.25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spans="1:26" ht="12.75" customHeight="1" x14ac:dyDescent="0.25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spans="1:26" ht="12.75" customHeight="1" x14ac:dyDescent="0.25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spans="1:26" ht="12.75" customHeight="1" x14ac:dyDescent="0.25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spans="1:26" ht="12.75" customHeight="1" x14ac:dyDescent="0.25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spans="1:26" ht="12.75" customHeight="1" x14ac:dyDescent="0.25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spans="1:26" ht="12.75" customHeight="1" x14ac:dyDescent="0.25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spans="1:26" ht="12.75" customHeight="1" x14ac:dyDescent="0.25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spans="1:26" ht="12.75" customHeight="1" x14ac:dyDescent="0.25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spans="1:26" ht="12.75" customHeight="1" x14ac:dyDescent="0.25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spans="1:26" ht="12.75" customHeight="1" x14ac:dyDescent="0.25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spans="1:26" ht="12.75" customHeight="1" x14ac:dyDescent="0.25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spans="1:26" ht="12.75" customHeight="1" x14ac:dyDescent="0.25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spans="1:26" ht="12.75" customHeight="1" x14ac:dyDescent="0.25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spans="1:26" ht="12.75" customHeight="1" x14ac:dyDescent="0.25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spans="1:26" ht="12.75" customHeight="1" x14ac:dyDescent="0.25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spans="1:26" ht="12.75" customHeight="1" x14ac:dyDescent="0.25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spans="1:26" ht="12.75" customHeight="1" x14ac:dyDescent="0.25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spans="1:26" ht="12.75" customHeight="1" x14ac:dyDescent="0.25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spans="1:26" ht="12.75" customHeight="1" x14ac:dyDescent="0.25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spans="1:26" ht="12.75" customHeight="1" x14ac:dyDescent="0.25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spans="1:26" ht="12.75" customHeight="1" x14ac:dyDescent="0.25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spans="1:26" ht="12.75" customHeight="1" x14ac:dyDescent="0.25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spans="1:26" ht="12.75" customHeight="1" x14ac:dyDescent="0.25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spans="1:26" ht="12.75" customHeight="1" x14ac:dyDescent="0.25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spans="1:26" ht="12.75" customHeight="1" x14ac:dyDescent="0.25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spans="1:26" ht="12.75" customHeight="1" x14ac:dyDescent="0.25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spans="1:26" ht="12.75" customHeight="1" x14ac:dyDescent="0.25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spans="1:26" ht="12.75" customHeight="1" x14ac:dyDescent="0.25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spans="1:26" ht="12.75" customHeight="1" x14ac:dyDescent="0.25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spans="1:26" ht="12.75" customHeight="1" x14ac:dyDescent="0.25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spans="1:26" ht="12.75" customHeight="1" x14ac:dyDescent="0.25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spans="1:26" ht="12.75" customHeight="1" x14ac:dyDescent="0.25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spans="1:26" ht="12.75" customHeight="1" x14ac:dyDescent="0.25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spans="1:26" ht="12.75" customHeight="1" x14ac:dyDescent="0.25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spans="1:26" ht="12.75" customHeight="1" x14ac:dyDescent="0.25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spans="1:26" ht="12.75" customHeight="1" x14ac:dyDescent="0.25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spans="1:26" ht="12.75" customHeight="1" x14ac:dyDescent="0.25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spans="1:26" ht="12.75" customHeight="1" x14ac:dyDescent="0.25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spans="1:26" ht="12.75" customHeight="1" x14ac:dyDescent="0.25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spans="1:26" ht="12.75" customHeight="1" x14ac:dyDescent="0.25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spans="1:26" ht="12.75" customHeight="1" x14ac:dyDescent="0.25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spans="1:26" ht="12.75" customHeight="1" x14ac:dyDescent="0.25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spans="1:26" ht="12.75" customHeight="1" x14ac:dyDescent="0.25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spans="1:26" ht="12.75" customHeight="1" x14ac:dyDescent="0.25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spans="1:26" ht="12.75" customHeight="1" x14ac:dyDescent="0.25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spans="1:26" ht="12.75" customHeight="1" x14ac:dyDescent="0.25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spans="1:26" ht="12.75" customHeight="1" x14ac:dyDescent="0.25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spans="1:26" ht="12.75" customHeight="1" x14ac:dyDescent="0.25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spans="1:26" ht="12.75" customHeight="1" x14ac:dyDescent="0.25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spans="1:26" ht="12.75" customHeight="1" x14ac:dyDescent="0.25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spans="1:26" ht="12.75" customHeight="1" x14ac:dyDescent="0.25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spans="1:26" ht="12.75" customHeight="1" x14ac:dyDescent="0.25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spans="1:26" ht="12.75" customHeight="1" x14ac:dyDescent="0.25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spans="1:26" ht="12.75" customHeight="1" x14ac:dyDescent="0.25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spans="1:26" ht="12.75" customHeight="1" x14ac:dyDescent="0.25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spans="1:26" ht="12.75" customHeight="1" x14ac:dyDescent="0.25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spans="1:26" ht="12.75" customHeight="1" x14ac:dyDescent="0.25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spans="1:26" ht="12.75" customHeight="1" x14ac:dyDescent="0.25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spans="1:26" ht="12.75" customHeight="1" x14ac:dyDescent="0.25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spans="1:26" ht="12.75" customHeight="1" x14ac:dyDescent="0.25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spans="1:26" ht="12.75" customHeight="1" x14ac:dyDescent="0.25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spans="1:26" ht="12.75" customHeight="1" x14ac:dyDescent="0.25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spans="1:26" ht="12.75" customHeight="1" x14ac:dyDescent="0.25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spans="1:26" ht="12.75" customHeight="1" x14ac:dyDescent="0.25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spans="1:26" ht="12.75" customHeight="1" x14ac:dyDescent="0.25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spans="1:26" ht="12.75" customHeight="1" x14ac:dyDescent="0.25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spans="1:26" ht="12.75" customHeight="1" x14ac:dyDescent="0.25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spans="1:26" ht="12.75" customHeight="1" x14ac:dyDescent="0.25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spans="1:26" ht="12.75" customHeight="1" x14ac:dyDescent="0.25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spans="1:26" ht="12.75" customHeight="1" x14ac:dyDescent="0.25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spans="1:26" ht="12.75" customHeight="1" x14ac:dyDescent="0.25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spans="1:26" ht="12.75" customHeight="1" x14ac:dyDescent="0.25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spans="1:26" ht="12.75" customHeight="1" x14ac:dyDescent="0.25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spans="1:26" ht="12.75" customHeight="1" x14ac:dyDescent="0.25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spans="1:26" ht="12.75" customHeight="1" x14ac:dyDescent="0.25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spans="1:26" ht="12.75" customHeight="1" x14ac:dyDescent="0.25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spans="1:26" ht="12.75" customHeight="1" x14ac:dyDescent="0.25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spans="1:26" ht="12.75" customHeight="1" x14ac:dyDescent="0.25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spans="1:26" ht="12.75" customHeight="1" x14ac:dyDescent="0.25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spans="1:26" ht="12.75" customHeight="1" x14ac:dyDescent="0.25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spans="1:26" ht="12.75" customHeight="1" x14ac:dyDescent="0.25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spans="1:26" ht="12.75" customHeight="1" x14ac:dyDescent="0.25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spans="1:26" ht="12.75" customHeight="1" x14ac:dyDescent="0.25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spans="1:26" ht="12.75" customHeight="1" x14ac:dyDescent="0.25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spans="1:26" ht="12.75" customHeight="1" x14ac:dyDescent="0.25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spans="1:26" ht="12.75" customHeight="1" x14ac:dyDescent="0.25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spans="1:26" ht="12.75" customHeight="1" x14ac:dyDescent="0.25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spans="1:26" ht="12.75" customHeight="1" x14ac:dyDescent="0.25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spans="1:26" ht="12.75" customHeight="1" x14ac:dyDescent="0.25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spans="1:26" ht="12.75" customHeight="1" x14ac:dyDescent="0.25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spans="1:26" ht="12.75" customHeight="1" x14ac:dyDescent="0.25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spans="1:26" ht="12.75" customHeight="1" x14ac:dyDescent="0.25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spans="1:26" ht="12.75" customHeight="1" x14ac:dyDescent="0.25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spans="1:26" ht="12.75" customHeight="1" x14ac:dyDescent="0.25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spans="1:26" ht="12.75" customHeight="1" x14ac:dyDescent="0.25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spans="1:26" ht="12.75" customHeight="1" x14ac:dyDescent="0.25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spans="1:26" ht="12.75" customHeight="1" x14ac:dyDescent="0.25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spans="1:26" ht="12.75" customHeight="1" x14ac:dyDescent="0.25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spans="1:26" ht="12.75" customHeight="1" x14ac:dyDescent="0.25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spans="1:26" ht="12.75" customHeight="1" x14ac:dyDescent="0.25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spans="1:26" ht="12.75" customHeight="1" x14ac:dyDescent="0.25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spans="1:26" ht="12.75" customHeight="1" x14ac:dyDescent="0.25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spans="1:26" ht="12.75" customHeight="1" x14ac:dyDescent="0.25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spans="1:26" ht="12.75" customHeight="1" x14ac:dyDescent="0.25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spans="1:26" ht="12.75" customHeight="1" x14ac:dyDescent="0.25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spans="1:26" ht="12.75" customHeight="1" x14ac:dyDescent="0.25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spans="1:26" ht="12.75" customHeight="1" x14ac:dyDescent="0.25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spans="1:26" ht="12.75" customHeight="1" x14ac:dyDescent="0.25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spans="1:26" ht="12.75" customHeight="1" x14ac:dyDescent="0.25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spans="1:26" ht="12.75" customHeight="1" x14ac:dyDescent="0.25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spans="1:26" ht="12.75" customHeight="1" x14ac:dyDescent="0.25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spans="1:26" ht="12.75" customHeight="1" x14ac:dyDescent="0.25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spans="1:26" ht="12.75" customHeight="1" x14ac:dyDescent="0.25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spans="1:26" ht="12.75" customHeight="1" x14ac:dyDescent="0.25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12.75" customHeight="1" x14ac:dyDescent="0.25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12.75" customHeight="1" x14ac:dyDescent="0.25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12.75" customHeight="1" x14ac:dyDescent="0.25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12.75" customHeight="1" x14ac:dyDescent="0.25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2.75" customHeight="1" x14ac:dyDescent="0.25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2.75" customHeight="1" x14ac:dyDescent="0.25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2.75" customHeight="1" x14ac:dyDescent="0.25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12.75" customHeight="1" x14ac:dyDescent="0.25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spans="1:26" ht="12.75" customHeight="1" x14ac:dyDescent="0.25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spans="1:26" ht="12.75" customHeight="1" x14ac:dyDescent="0.25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spans="1:26" ht="12.75" customHeight="1" x14ac:dyDescent="0.25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spans="1:26" ht="12.75" customHeight="1" x14ac:dyDescent="0.25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spans="1:26" ht="12.75" customHeight="1" x14ac:dyDescent="0.25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spans="1:26" ht="12.75" customHeight="1" x14ac:dyDescent="0.25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spans="1:26" ht="12.75" customHeight="1" x14ac:dyDescent="0.25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spans="1:26" ht="12.75" customHeight="1" x14ac:dyDescent="0.25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spans="1:26" ht="12.75" customHeight="1" x14ac:dyDescent="0.25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spans="1:26" ht="12.75" customHeight="1" x14ac:dyDescent="0.25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spans="1:26" ht="12.75" customHeight="1" x14ac:dyDescent="0.25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spans="1:26" ht="12.75" customHeight="1" x14ac:dyDescent="0.25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spans="1:26" ht="12.75" customHeight="1" x14ac:dyDescent="0.25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spans="1:26" ht="12.75" customHeight="1" x14ac:dyDescent="0.25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spans="1:26" ht="12.75" customHeight="1" x14ac:dyDescent="0.25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spans="1:26" ht="12.75" customHeight="1" x14ac:dyDescent="0.25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spans="1:26" ht="12.75" customHeight="1" x14ac:dyDescent="0.25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spans="1:26" ht="12.75" customHeight="1" x14ac:dyDescent="0.25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spans="1:26" ht="12.75" customHeight="1" x14ac:dyDescent="0.25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spans="1:26" ht="12.75" customHeight="1" x14ac:dyDescent="0.25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spans="1:26" ht="12.75" customHeight="1" x14ac:dyDescent="0.25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spans="1:26" ht="12.75" customHeight="1" x14ac:dyDescent="0.25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spans="1:26" ht="12.75" customHeight="1" x14ac:dyDescent="0.25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spans="1:26" ht="12.75" customHeight="1" x14ac:dyDescent="0.25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spans="1:26" ht="12.75" customHeight="1" x14ac:dyDescent="0.25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spans="1:26" ht="12.75" customHeight="1" x14ac:dyDescent="0.25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spans="1:26" ht="12.75" customHeight="1" x14ac:dyDescent="0.25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spans="1:26" ht="12.75" customHeight="1" x14ac:dyDescent="0.25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spans="1:26" ht="12.75" customHeight="1" x14ac:dyDescent="0.25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spans="1:26" ht="12.75" customHeight="1" x14ac:dyDescent="0.25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spans="1:26" ht="12.75" customHeight="1" x14ac:dyDescent="0.25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spans="1:26" ht="12.75" customHeight="1" x14ac:dyDescent="0.25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spans="1:26" ht="12.75" customHeight="1" x14ac:dyDescent="0.25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spans="1:26" ht="12.75" customHeight="1" x14ac:dyDescent="0.25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spans="1:26" ht="12.75" customHeight="1" x14ac:dyDescent="0.25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spans="1:26" ht="12.75" customHeight="1" x14ac:dyDescent="0.25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spans="1:26" ht="12.75" customHeight="1" x14ac:dyDescent="0.25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spans="1:26" ht="12.75" customHeight="1" x14ac:dyDescent="0.25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spans="1:26" ht="12.75" customHeight="1" x14ac:dyDescent="0.25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spans="1:26" ht="12.75" customHeight="1" x14ac:dyDescent="0.25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spans="1:26" ht="12.75" customHeight="1" x14ac:dyDescent="0.25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spans="1:26" ht="12.75" customHeight="1" x14ac:dyDescent="0.25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spans="1:26" ht="12.75" customHeight="1" x14ac:dyDescent="0.25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spans="1:26" ht="12.75" customHeight="1" x14ac:dyDescent="0.25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spans="1:26" ht="12.75" customHeight="1" x14ac:dyDescent="0.25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spans="1:26" ht="12.75" customHeight="1" x14ac:dyDescent="0.25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spans="1:26" ht="12.75" customHeight="1" x14ac:dyDescent="0.25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spans="1:26" ht="12.75" customHeight="1" x14ac:dyDescent="0.25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spans="1:26" ht="12.75" customHeight="1" x14ac:dyDescent="0.25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spans="1:26" ht="12.75" customHeight="1" x14ac:dyDescent="0.25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spans="1:26" ht="12.75" customHeight="1" x14ac:dyDescent="0.25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spans="1:26" ht="12.75" customHeight="1" x14ac:dyDescent="0.25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spans="1:26" ht="12.75" customHeight="1" x14ac:dyDescent="0.25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spans="1:26" ht="12.75" customHeight="1" x14ac:dyDescent="0.25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spans="1:26" ht="12.75" customHeight="1" x14ac:dyDescent="0.25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spans="1:26" ht="12.75" customHeight="1" x14ac:dyDescent="0.25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spans="1:26" ht="12.75" customHeight="1" x14ac:dyDescent="0.25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spans="1:26" ht="12.75" customHeight="1" x14ac:dyDescent="0.25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spans="1:26" ht="12.75" customHeight="1" x14ac:dyDescent="0.25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spans="1:26" ht="12.75" customHeight="1" x14ac:dyDescent="0.25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spans="1:26" ht="12.75" customHeight="1" x14ac:dyDescent="0.25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spans="1:26" ht="12.75" customHeight="1" x14ac:dyDescent="0.25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spans="1:26" ht="12.75" customHeight="1" x14ac:dyDescent="0.25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spans="1:26" ht="12.75" customHeight="1" x14ac:dyDescent="0.25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spans="1:26" ht="12.75" customHeight="1" x14ac:dyDescent="0.25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spans="1:26" ht="12.75" customHeight="1" x14ac:dyDescent="0.25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spans="1:26" ht="12.75" customHeight="1" x14ac:dyDescent="0.25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spans="1:26" ht="12.75" customHeight="1" x14ac:dyDescent="0.25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spans="1:26" ht="12.75" customHeight="1" x14ac:dyDescent="0.25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spans="1:26" ht="12.75" customHeight="1" x14ac:dyDescent="0.25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spans="1:26" ht="12.75" customHeight="1" x14ac:dyDescent="0.25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spans="1:26" ht="12.75" customHeight="1" x14ac:dyDescent="0.25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spans="1:26" ht="12.75" customHeight="1" x14ac:dyDescent="0.25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spans="1:26" ht="12.75" customHeight="1" x14ac:dyDescent="0.25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spans="1:26" ht="12.75" customHeight="1" x14ac:dyDescent="0.25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spans="1:26" ht="12.75" customHeight="1" x14ac:dyDescent="0.25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spans="1:26" ht="12.75" customHeight="1" x14ac:dyDescent="0.25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spans="1:26" ht="12.75" customHeight="1" x14ac:dyDescent="0.25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spans="1:26" ht="12.75" customHeight="1" x14ac:dyDescent="0.25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spans="1:26" ht="12.75" customHeight="1" x14ac:dyDescent="0.25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spans="1:26" ht="12.75" customHeight="1" x14ac:dyDescent="0.25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spans="1:26" ht="12.75" customHeight="1" x14ac:dyDescent="0.25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spans="1:26" ht="12.75" customHeight="1" x14ac:dyDescent="0.25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spans="1:26" ht="12.75" customHeight="1" x14ac:dyDescent="0.25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spans="1:26" ht="12.75" customHeight="1" x14ac:dyDescent="0.25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spans="1:26" ht="12.75" customHeight="1" x14ac:dyDescent="0.25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spans="1:26" ht="12.75" customHeight="1" x14ac:dyDescent="0.25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spans="1:26" ht="12.75" customHeight="1" x14ac:dyDescent="0.25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spans="1:26" ht="12.75" customHeight="1" x14ac:dyDescent="0.25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spans="1:26" ht="12.75" customHeight="1" x14ac:dyDescent="0.25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spans="1:26" ht="12.75" customHeight="1" x14ac:dyDescent="0.25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spans="1:26" ht="12.75" customHeight="1" x14ac:dyDescent="0.25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spans="1:26" ht="12.75" customHeight="1" x14ac:dyDescent="0.25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spans="1:26" ht="12.75" customHeight="1" x14ac:dyDescent="0.25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spans="1:26" ht="12.75" customHeight="1" x14ac:dyDescent="0.25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spans="1:26" ht="12.75" customHeight="1" x14ac:dyDescent="0.25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spans="1:26" ht="12.75" customHeight="1" x14ac:dyDescent="0.25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spans="1:26" ht="12.75" customHeight="1" x14ac:dyDescent="0.25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spans="1:26" ht="12.75" customHeight="1" x14ac:dyDescent="0.25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spans="1:26" ht="12.75" customHeight="1" x14ac:dyDescent="0.25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spans="1:26" ht="12.75" customHeight="1" x14ac:dyDescent="0.25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spans="1:26" ht="12.75" customHeight="1" x14ac:dyDescent="0.25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spans="1:26" ht="12.75" customHeight="1" x14ac:dyDescent="0.25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spans="1:26" ht="12.75" customHeight="1" x14ac:dyDescent="0.25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spans="1:26" ht="12.75" customHeight="1" x14ac:dyDescent="0.25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spans="1:26" ht="12.75" customHeight="1" x14ac:dyDescent="0.25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spans="1:26" ht="12.75" customHeight="1" x14ac:dyDescent="0.25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spans="1:26" ht="12.75" customHeight="1" x14ac:dyDescent="0.25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spans="1:26" ht="12.75" customHeight="1" x14ac:dyDescent="0.25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spans="1:26" ht="12.75" customHeight="1" x14ac:dyDescent="0.25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spans="1:26" ht="12.75" customHeight="1" x14ac:dyDescent="0.25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spans="1:26" ht="12.75" customHeight="1" x14ac:dyDescent="0.25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spans="1:26" ht="12.75" customHeight="1" x14ac:dyDescent="0.25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spans="1:26" ht="12.75" customHeight="1" x14ac:dyDescent="0.25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spans="1:26" ht="12.75" customHeight="1" x14ac:dyDescent="0.25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spans="1:26" ht="12.75" customHeight="1" x14ac:dyDescent="0.25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spans="1:26" ht="12.75" customHeight="1" x14ac:dyDescent="0.25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spans="1:26" ht="12.75" customHeight="1" x14ac:dyDescent="0.25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spans="1:26" ht="12.75" customHeight="1" x14ac:dyDescent="0.25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spans="1:26" ht="12.75" customHeight="1" x14ac:dyDescent="0.25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spans="1:26" ht="12.75" customHeight="1" x14ac:dyDescent="0.25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spans="1:26" ht="12.75" customHeight="1" x14ac:dyDescent="0.25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spans="1:26" ht="12.75" customHeight="1" x14ac:dyDescent="0.25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spans="1:26" ht="12.75" customHeight="1" x14ac:dyDescent="0.25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spans="1:26" ht="12.75" customHeight="1" x14ac:dyDescent="0.25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spans="1:26" ht="12.75" customHeight="1" x14ac:dyDescent="0.25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spans="1:26" ht="12.75" customHeight="1" x14ac:dyDescent="0.25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spans="1:26" ht="12.75" customHeight="1" x14ac:dyDescent="0.25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spans="1:26" ht="12.75" customHeight="1" x14ac:dyDescent="0.25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spans="1:26" ht="12.75" customHeight="1" x14ac:dyDescent="0.25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spans="1:26" ht="12.75" customHeight="1" x14ac:dyDescent="0.25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spans="1:26" ht="12.75" customHeight="1" x14ac:dyDescent="0.25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spans="1:26" ht="12.75" customHeight="1" x14ac:dyDescent="0.25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spans="1:26" ht="12.75" customHeight="1" x14ac:dyDescent="0.25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spans="1:26" ht="12.75" customHeight="1" x14ac:dyDescent="0.25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spans="1:26" ht="12.75" customHeight="1" x14ac:dyDescent="0.25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spans="1:26" ht="12.75" customHeight="1" x14ac:dyDescent="0.25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spans="1:26" ht="12.75" customHeight="1" x14ac:dyDescent="0.25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spans="1:26" ht="12.75" customHeight="1" x14ac:dyDescent="0.25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spans="1:26" ht="12.75" customHeight="1" x14ac:dyDescent="0.25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spans="1:26" ht="12.75" customHeight="1" x14ac:dyDescent="0.25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spans="1:26" ht="12.75" customHeight="1" x14ac:dyDescent="0.25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spans="1:26" ht="12.75" customHeight="1" x14ac:dyDescent="0.25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spans="1:26" ht="12.75" customHeight="1" x14ac:dyDescent="0.25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spans="1:26" ht="12.75" customHeight="1" x14ac:dyDescent="0.25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spans="1:26" ht="12.75" customHeight="1" x14ac:dyDescent="0.25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spans="1:26" ht="12.75" customHeight="1" x14ac:dyDescent="0.25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spans="1:26" ht="12.75" customHeight="1" x14ac:dyDescent="0.25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spans="1:26" ht="12.75" customHeight="1" x14ac:dyDescent="0.25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spans="1:26" ht="12.75" customHeight="1" x14ac:dyDescent="0.25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spans="1:26" ht="12.75" customHeight="1" x14ac:dyDescent="0.25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spans="1:26" ht="12.75" customHeight="1" x14ac:dyDescent="0.25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spans="1:26" ht="12.75" customHeight="1" x14ac:dyDescent="0.25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spans="1:26" ht="12.75" customHeight="1" x14ac:dyDescent="0.25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spans="1:26" ht="12.75" customHeight="1" x14ac:dyDescent="0.25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spans="1:26" ht="12.75" customHeight="1" x14ac:dyDescent="0.25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spans="1:26" ht="12.75" customHeight="1" x14ac:dyDescent="0.25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spans="1:26" ht="12.75" customHeight="1" x14ac:dyDescent="0.25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spans="1:26" ht="12.75" customHeight="1" x14ac:dyDescent="0.25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spans="1:26" ht="12.75" customHeight="1" x14ac:dyDescent="0.25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spans="1:26" ht="12.75" customHeight="1" x14ac:dyDescent="0.25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spans="1:26" ht="12.75" customHeight="1" x14ac:dyDescent="0.25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spans="1:26" ht="12.75" customHeight="1" x14ac:dyDescent="0.25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spans="1:26" ht="12.75" customHeight="1" x14ac:dyDescent="0.25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spans="1:26" ht="12.75" customHeight="1" x14ac:dyDescent="0.25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spans="1:26" ht="12.75" customHeight="1" x14ac:dyDescent="0.25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spans="1:26" ht="12.75" customHeight="1" x14ac:dyDescent="0.25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spans="1:26" ht="12.75" customHeight="1" x14ac:dyDescent="0.25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spans="1:26" ht="12.75" customHeight="1" x14ac:dyDescent="0.25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spans="1:26" ht="12.75" customHeight="1" x14ac:dyDescent="0.25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spans="1:26" ht="12.75" customHeight="1" x14ac:dyDescent="0.25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spans="1:26" ht="12.75" customHeight="1" x14ac:dyDescent="0.25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spans="1:26" ht="12.75" customHeight="1" x14ac:dyDescent="0.25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spans="1:26" ht="12.75" customHeight="1" x14ac:dyDescent="0.25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spans="1:26" ht="12.75" customHeight="1" x14ac:dyDescent="0.25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spans="1:26" ht="12.75" customHeight="1" x14ac:dyDescent="0.25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spans="1:26" ht="12.75" customHeight="1" x14ac:dyDescent="0.25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spans="1:26" ht="12.75" customHeight="1" x14ac:dyDescent="0.25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spans="1:26" ht="12.75" customHeight="1" x14ac:dyDescent="0.25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spans="1:26" ht="12.75" customHeight="1" x14ac:dyDescent="0.25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spans="1:26" ht="12.75" customHeight="1" x14ac:dyDescent="0.25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spans="1:26" ht="12.75" customHeight="1" x14ac:dyDescent="0.25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spans="1:26" ht="12.75" customHeight="1" x14ac:dyDescent="0.25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spans="1:26" ht="12.75" customHeight="1" x14ac:dyDescent="0.25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spans="1:26" ht="12.75" customHeight="1" x14ac:dyDescent="0.25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spans="1:26" ht="12.75" customHeight="1" x14ac:dyDescent="0.25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spans="1:26" ht="12.75" customHeight="1" x14ac:dyDescent="0.25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spans="1:26" ht="12.75" customHeight="1" x14ac:dyDescent="0.25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spans="1:26" ht="12.75" customHeight="1" x14ac:dyDescent="0.25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spans="1:26" ht="12.75" customHeight="1" x14ac:dyDescent="0.25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spans="1:26" ht="12.75" customHeight="1" x14ac:dyDescent="0.25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spans="1:26" ht="12.75" customHeight="1" x14ac:dyDescent="0.25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spans="1:26" ht="12.75" customHeight="1" x14ac:dyDescent="0.25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spans="1:26" ht="12.75" customHeight="1" x14ac:dyDescent="0.25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spans="1:26" ht="12.75" customHeight="1" x14ac:dyDescent="0.25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spans="1:26" ht="12.75" customHeight="1" x14ac:dyDescent="0.25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spans="1:26" ht="12.75" customHeight="1" x14ac:dyDescent="0.25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spans="1:26" ht="12.75" customHeight="1" x14ac:dyDescent="0.25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spans="1:26" ht="12.75" customHeight="1" x14ac:dyDescent="0.25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spans="1:26" ht="12.75" customHeight="1" x14ac:dyDescent="0.25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spans="1:26" ht="12.75" customHeight="1" x14ac:dyDescent="0.25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spans="1:26" ht="12.75" customHeight="1" x14ac:dyDescent="0.25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spans="1:26" ht="12.75" customHeight="1" x14ac:dyDescent="0.25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spans="1:26" ht="12.75" customHeight="1" x14ac:dyDescent="0.25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spans="1:26" ht="12.75" customHeight="1" x14ac:dyDescent="0.25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spans="1:26" ht="12.75" customHeight="1" x14ac:dyDescent="0.25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spans="1:26" ht="12.75" customHeight="1" x14ac:dyDescent="0.25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spans="1:26" ht="12.75" customHeight="1" x14ac:dyDescent="0.25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spans="1:26" ht="12.75" customHeight="1" x14ac:dyDescent="0.25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spans="1:26" ht="12.75" customHeight="1" x14ac:dyDescent="0.25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spans="1:26" ht="12.75" customHeight="1" x14ac:dyDescent="0.25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spans="1:26" ht="12.75" customHeight="1" x14ac:dyDescent="0.25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spans="1:26" ht="12.75" customHeight="1" x14ac:dyDescent="0.25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spans="1:26" ht="12.75" customHeight="1" x14ac:dyDescent="0.25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spans="1:26" ht="12.75" customHeight="1" x14ac:dyDescent="0.25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spans="1:26" ht="12.75" customHeight="1" x14ac:dyDescent="0.25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spans="1:26" ht="12.75" customHeight="1" x14ac:dyDescent="0.25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spans="1:26" ht="12.75" customHeight="1" x14ac:dyDescent="0.25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spans="1:26" ht="12.75" customHeight="1" x14ac:dyDescent="0.25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spans="1:26" ht="12.75" customHeight="1" x14ac:dyDescent="0.25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spans="1:26" ht="12.75" customHeight="1" x14ac:dyDescent="0.25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spans="1:26" ht="12.75" customHeight="1" x14ac:dyDescent="0.25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spans="1:26" ht="12.75" customHeight="1" x14ac:dyDescent="0.25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spans="1:26" ht="12.75" customHeight="1" x14ac:dyDescent="0.25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spans="1:26" ht="12.75" customHeight="1" x14ac:dyDescent="0.25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spans="1:26" ht="12.75" customHeight="1" x14ac:dyDescent="0.25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spans="1:26" ht="12.75" customHeight="1" x14ac:dyDescent="0.25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spans="1:26" ht="12.75" customHeight="1" x14ac:dyDescent="0.25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spans="1:26" ht="12.75" customHeight="1" x14ac:dyDescent="0.25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spans="1:26" ht="12.75" customHeight="1" x14ac:dyDescent="0.25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spans="1:26" ht="12.75" customHeight="1" x14ac:dyDescent="0.25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spans="1:26" ht="12.75" customHeight="1" x14ac:dyDescent="0.25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spans="1:26" ht="12.75" customHeight="1" x14ac:dyDescent="0.25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spans="1:26" ht="12.75" customHeight="1" x14ac:dyDescent="0.25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spans="1:26" ht="12.75" customHeight="1" x14ac:dyDescent="0.25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spans="1:26" ht="12.75" customHeight="1" x14ac:dyDescent="0.25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spans="1:26" ht="12.75" customHeight="1" x14ac:dyDescent="0.25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spans="1:26" ht="12.75" customHeight="1" x14ac:dyDescent="0.25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spans="1:26" ht="12.75" customHeight="1" x14ac:dyDescent="0.25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spans="1:26" ht="12.75" customHeight="1" x14ac:dyDescent="0.25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spans="1:26" ht="12.75" customHeight="1" x14ac:dyDescent="0.25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spans="1:26" ht="12.75" customHeight="1" x14ac:dyDescent="0.25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spans="1:26" ht="12.75" customHeight="1" x14ac:dyDescent="0.25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spans="1:26" ht="12.75" customHeight="1" x14ac:dyDescent="0.25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spans="1:26" ht="12.75" customHeight="1" x14ac:dyDescent="0.25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spans="1:26" ht="12.75" customHeight="1" x14ac:dyDescent="0.25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spans="1:26" ht="12.75" customHeight="1" x14ac:dyDescent="0.25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spans="1:26" ht="12.75" customHeight="1" x14ac:dyDescent="0.25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spans="1:26" ht="12.75" customHeight="1" x14ac:dyDescent="0.25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spans="1:26" ht="12.75" customHeight="1" x14ac:dyDescent="0.25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spans="1:26" ht="12.75" customHeight="1" x14ac:dyDescent="0.25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spans="1:26" ht="12.75" customHeight="1" x14ac:dyDescent="0.25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spans="1:26" ht="12.75" customHeight="1" x14ac:dyDescent="0.25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spans="1:26" ht="12.75" customHeight="1" x14ac:dyDescent="0.25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spans="1:26" ht="12.75" customHeight="1" x14ac:dyDescent="0.25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spans="1:26" ht="12.75" customHeight="1" x14ac:dyDescent="0.25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spans="1:26" ht="12.75" customHeight="1" x14ac:dyDescent="0.25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spans="1:26" ht="12.75" customHeight="1" x14ac:dyDescent="0.25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spans="1:26" ht="12.75" customHeight="1" x14ac:dyDescent="0.25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spans="1:26" ht="12.75" customHeight="1" x14ac:dyDescent="0.25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spans="1:26" ht="12.75" customHeight="1" x14ac:dyDescent="0.25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spans="1:26" ht="12.75" customHeight="1" x14ac:dyDescent="0.25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spans="1:26" ht="12.75" customHeight="1" x14ac:dyDescent="0.25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spans="1:26" ht="12.75" customHeight="1" x14ac:dyDescent="0.25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spans="1:26" ht="12.75" customHeight="1" x14ac:dyDescent="0.25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spans="1:26" ht="12.75" customHeight="1" x14ac:dyDescent="0.25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spans="1:26" ht="12.75" customHeight="1" x14ac:dyDescent="0.25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spans="1:26" ht="12.75" customHeight="1" x14ac:dyDescent="0.25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spans="1:26" ht="12.75" customHeight="1" x14ac:dyDescent="0.25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spans="1:26" ht="12.75" customHeight="1" x14ac:dyDescent="0.25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spans="1:26" ht="12.75" customHeight="1" x14ac:dyDescent="0.25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spans="1:26" ht="12.75" customHeight="1" x14ac:dyDescent="0.25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spans="1:26" ht="12.75" customHeight="1" x14ac:dyDescent="0.25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spans="1:26" ht="12.75" customHeight="1" x14ac:dyDescent="0.25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spans="1:26" ht="12.75" customHeight="1" x14ac:dyDescent="0.25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spans="1:26" ht="12.75" customHeight="1" x14ac:dyDescent="0.25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spans="1:26" ht="12.75" customHeight="1" x14ac:dyDescent="0.25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spans="1:26" ht="12.75" customHeight="1" x14ac:dyDescent="0.25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spans="1:26" ht="12.75" customHeight="1" x14ac:dyDescent="0.25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spans="1:26" ht="12.75" customHeight="1" x14ac:dyDescent="0.25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spans="1:26" ht="12.75" customHeight="1" x14ac:dyDescent="0.25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spans="1:26" ht="12.75" customHeight="1" x14ac:dyDescent="0.25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spans="1:26" ht="12.75" customHeight="1" x14ac:dyDescent="0.25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spans="1:26" ht="12.75" customHeight="1" x14ac:dyDescent="0.25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spans="1:26" ht="12.75" customHeight="1" x14ac:dyDescent="0.25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spans="1:26" ht="12.75" customHeight="1" x14ac:dyDescent="0.25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spans="1:26" ht="12.75" customHeight="1" x14ac:dyDescent="0.25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spans="1:26" ht="12.75" customHeight="1" x14ac:dyDescent="0.25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spans="1:26" ht="12.75" customHeight="1" x14ac:dyDescent="0.25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spans="1:26" ht="12.75" customHeight="1" x14ac:dyDescent="0.25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spans="1:26" ht="12.75" customHeight="1" x14ac:dyDescent="0.25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spans="1:26" ht="12.75" customHeight="1" x14ac:dyDescent="0.25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spans="1:26" ht="12.75" customHeight="1" x14ac:dyDescent="0.25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spans="1:26" ht="12.75" customHeight="1" x14ac:dyDescent="0.25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spans="1:26" ht="12.75" customHeight="1" x14ac:dyDescent="0.25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spans="1:26" ht="12.75" customHeight="1" x14ac:dyDescent="0.25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spans="1:26" ht="12.75" customHeight="1" x14ac:dyDescent="0.25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spans="1:26" ht="12.75" customHeight="1" x14ac:dyDescent="0.25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spans="1:26" ht="12.75" customHeight="1" x14ac:dyDescent="0.25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spans="1:26" ht="12.75" customHeight="1" x14ac:dyDescent="0.25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spans="1:26" ht="12.75" customHeight="1" x14ac:dyDescent="0.25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spans="1:26" ht="12.75" customHeight="1" x14ac:dyDescent="0.25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spans="1:26" ht="12.75" customHeight="1" x14ac:dyDescent="0.25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spans="1:26" ht="12.75" customHeight="1" x14ac:dyDescent="0.25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spans="1:26" ht="12.75" customHeight="1" x14ac:dyDescent="0.25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spans="1:26" ht="12.75" customHeight="1" x14ac:dyDescent="0.25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spans="1:26" ht="12.75" customHeight="1" x14ac:dyDescent="0.25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spans="1:26" ht="12.75" customHeight="1" x14ac:dyDescent="0.25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spans="1:26" ht="12.75" customHeight="1" x14ac:dyDescent="0.25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spans="1:26" ht="12.75" customHeight="1" x14ac:dyDescent="0.25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spans="1:26" ht="12.75" customHeight="1" x14ac:dyDescent="0.25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spans="1:26" ht="12.75" customHeight="1" x14ac:dyDescent="0.25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spans="1:26" ht="12.75" customHeight="1" x14ac:dyDescent="0.25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spans="1:26" ht="12.75" customHeight="1" x14ac:dyDescent="0.25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spans="1:26" ht="12.75" customHeight="1" x14ac:dyDescent="0.25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spans="1:26" ht="12.75" customHeight="1" x14ac:dyDescent="0.25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spans="1:26" ht="12.75" customHeight="1" x14ac:dyDescent="0.25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spans="1:26" ht="12.75" customHeight="1" x14ac:dyDescent="0.25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spans="1:26" ht="12.75" customHeight="1" x14ac:dyDescent="0.25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spans="1:26" ht="12.75" customHeight="1" x14ac:dyDescent="0.25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spans="1:26" ht="12.75" customHeight="1" x14ac:dyDescent="0.25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spans="1:26" ht="12.75" customHeight="1" x14ac:dyDescent="0.25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spans="1:26" ht="12.75" customHeight="1" x14ac:dyDescent="0.25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spans="1:26" ht="12.75" customHeight="1" x14ac:dyDescent="0.25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spans="1:26" ht="12.75" customHeight="1" x14ac:dyDescent="0.25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spans="1:26" ht="12.75" customHeight="1" x14ac:dyDescent="0.25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spans="1:26" ht="12.75" customHeight="1" x14ac:dyDescent="0.25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spans="1:26" ht="12.75" customHeight="1" x14ac:dyDescent="0.25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spans="1:26" ht="12.75" customHeight="1" x14ac:dyDescent="0.25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spans="1:26" ht="12.75" customHeight="1" x14ac:dyDescent="0.25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spans="1:26" ht="12.75" customHeight="1" x14ac:dyDescent="0.25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spans="1:26" ht="12.75" customHeight="1" x14ac:dyDescent="0.25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spans="1:26" ht="12.75" customHeight="1" x14ac:dyDescent="0.25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spans="1:26" ht="12.75" customHeight="1" x14ac:dyDescent="0.25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spans="1:26" ht="12.75" customHeight="1" x14ac:dyDescent="0.25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spans="1:26" ht="12.75" customHeight="1" x14ac:dyDescent="0.25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spans="1:26" ht="12.75" customHeight="1" x14ac:dyDescent="0.25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spans="1:26" ht="12.75" customHeight="1" x14ac:dyDescent="0.25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spans="1:26" ht="12.75" customHeight="1" x14ac:dyDescent="0.25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spans="1:26" ht="12.75" customHeight="1" x14ac:dyDescent="0.25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spans="1:26" ht="12.75" customHeight="1" x14ac:dyDescent="0.25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spans="1:26" ht="12.75" customHeight="1" x14ac:dyDescent="0.25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spans="1:26" ht="12.75" customHeight="1" x14ac:dyDescent="0.25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spans="1:26" ht="12.75" customHeight="1" x14ac:dyDescent="0.25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spans="1:26" ht="12.75" customHeight="1" x14ac:dyDescent="0.25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spans="1:26" ht="12.75" customHeight="1" x14ac:dyDescent="0.25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spans="1:26" ht="12.75" customHeight="1" x14ac:dyDescent="0.25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spans="1:26" ht="12.75" customHeight="1" x14ac:dyDescent="0.25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spans="1:26" ht="12.75" customHeight="1" x14ac:dyDescent="0.25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spans="1:26" ht="12.75" customHeight="1" x14ac:dyDescent="0.25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spans="1:26" ht="12.75" customHeight="1" x14ac:dyDescent="0.25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spans="1:26" ht="12.75" customHeight="1" x14ac:dyDescent="0.25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spans="1:26" ht="12.75" customHeight="1" x14ac:dyDescent="0.25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spans="1:26" ht="12.75" customHeight="1" x14ac:dyDescent="0.25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spans="1:26" ht="12.75" customHeight="1" x14ac:dyDescent="0.25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spans="1:26" ht="12.75" customHeight="1" x14ac:dyDescent="0.25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spans="1:26" ht="12.75" customHeight="1" x14ac:dyDescent="0.25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spans="1:26" ht="12.75" customHeight="1" x14ac:dyDescent="0.25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spans="1:26" ht="12.75" customHeight="1" x14ac:dyDescent="0.25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spans="1:26" ht="12.75" customHeight="1" x14ac:dyDescent="0.25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spans="1:26" ht="12.75" customHeight="1" x14ac:dyDescent="0.25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spans="1:26" ht="12.75" customHeight="1" x14ac:dyDescent="0.25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spans="1:26" ht="12.75" customHeight="1" x14ac:dyDescent="0.25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spans="1:26" ht="12.75" customHeight="1" x14ac:dyDescent="0.25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spans="1:26" ht="12.75" customHeight="1" x14ac:dyDescent="0.25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spans="1:26" ht="12.75" customHeight="1" x14ac:dyDescent="0.25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spans="1:26" ht="12.75" customHeight="1" x14ac:dyDescent="0.25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spans="1:26" ht="12.75" customHeight="1" x14ac:dyDescent="0.25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spans="1:26" ht="12.75" customHeight="1" x14ac:dyDescent="0.25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spans="1:26" ht="12.75" customHeight="1" x14ac:dyDescent="0.25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spans="1:26" ht="12.75" customHeight="1" x14ac:dyDescent="0.25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spans="1:26" ht="12.75" customHeight="1" x14ac:dyDescent="0.25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spans="1:26" ht="12.75" customHeight="1" x14ac:dyDescent="0.25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spans="1:26" ht="12.75" customHeight="1" x14ac:dyDescent="0.25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spans="1:26" ht="12.75" customHeight="1" x14ac:dyDescent="0.25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spans="1:26" ht="12.75" customHeight="1" x14ac:dyDescent="0.25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spans="1:26" ht="12.75" customHeight="1" x14ac:dyDescent="0.25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spans="1:26" ht="12.75" customHeight="1" x14ac:dyDescent="0.25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spans="1:26" ht="12.75" customHeight="1" x14ac:dyDescent="0.25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spans="1:26" ht="12.75" customHeight="1" x14ac:dyDescent="0.25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spans="1:26" ht="12.75" customHeight="1" x14ac:dyDescent="0.25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spans="1:26" ht="12.75" customHeight="1" x14ac:dyDescent="0.25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spans="1:26" ht="12.75" customHeight="1" x14ac:dyDescent="0.25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spans="1:26" ht="12.75" customHeight="1" x14ac:dyDescent="0.25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spans="1:26" ht="12.75" customHeight="1" x14ac:dyDescent="0.25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spans="1:26" ht="12.75" customHeight="1" x14ac:dyDescent="0.25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spans="1:26" ht="12.75" customHeight="1" x14ac:dyDescent="0.25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spans="1:26" ht="12.75" customHeight="1" x14ac:dyDescent="0.25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spans="1:26" ht="12.75" customHeight="1" x14ac:dyDescent="0.25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spans="1:26" ht="12.75" customHeight="1" x14ac:dyDescent="0.25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spans="1:26" ht="12.75" customHeight="1" x14ac:dyDescent="0.25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spans="1:26" ht="12.75" customHeight="1" x14ac:dyDescent="0.25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spans="1:26" ht="12.75" customHeight="1" x14ac:dyDescent="0.25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spans="1:26" ht="12.75" customHeight="1" x14ac:dyDescent="0.25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spans="1:26" ht="12.75" customHeight="1" x14ac:dyDescent="0.25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spans="1:26" ht="12.75" customHeight="1" x14ac:dyDescent="0.25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spans="1:26" ht="12.75" customHeight="1" x14ac:dyDescent="0.25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spans="1:26" ht="12.75" customHeight="1" x14ac:dyDescent="0.25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spans="1:26" ht="12.75" customHeight="1" x14ac:dyDescent="0.25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spans="1:26" ht="12.75" customHeight="1" x14ac:dyDescent="0.25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spans="1:26" ht="12.75" customHeight="1" x14ac:dyDescent="0.25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spans="1:26" ht="12.75" customHeight="1" x14ac:dyDescent="0.25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spans="1:26" ht="12.75" customHeight="1" x14ac:dyDescent="0.25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spans="1:26" ht="12.75" customHeight="1" x14ac:dyDescent="0.25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spans="1:26" ht="12.75" customHeight="1" x14ac:dyDescent="0.25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spans="1:26" ht="12.75" customHeight="1" x14ac:dyDescent="0.25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spans="1:26" ht="12.75" customHeight="1" x14ac:dyDescent="0.25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spans="1:26" ht="12.75" customHeight="1" x14ac:dyDescent="0.25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spans="1:26" ht="12.75" customHeight="1" x14ac:dyDescent="0.25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spans="1:26" ht="12.75" customHeight="1" x14ac:dyDescent="0.25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spans="1:26" ht="12.75" customHeight="1" x14ac:dyDescent="0.25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spans="1:26" ht="12.75" customHeight="1" x14ac:dyDescent="0.25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spans="1:26" ht="12.75" customHeight="1" x14ac:dyDescent="0.25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spans="1:26" ht="12.75" customHeight="1" x14ac:dyDescent="0.25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spans="1:26" ht="12.75" customHeight="1" x14ac:dyDescent="0.25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spans="1:26" ht="12.75" customHeight="1" x14ac:dyDescent="0.25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spans="1:26" ht="12.75" customHeight="1" x14ac:dyDescent="0.25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spans="1:26" ht="12.75" customHeight="1" x14ac:dyDescent="0.25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spans="1:26" ht="12.75" customHeight="1" x14ac:dyDescent="0.25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spans="1:26" ht="12.75" customHeight="1" x14ac:dyDescent="0.25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spans="1:26" ht="12.75" customHeight="1" x14ac:dyDescent="0.25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spans="1:26" ht="12.75" customHeight="1" x14ac:dyDescent="0.25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spans="1:26" ht="12.75" customHeight="1" x14ac:dyDescent="0.25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spans="1:26" ht="12.75" customHeight="1" x14ac:dyDescent="0.25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spans="1:26" ht="12.75" customHeight="1" x14ac:dyDescent="0.25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spans="1:26" ht="12.75" customHeight="1" x14ac:dyDescent="0.25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spans="1:26" ht="12.75" customHeight="1" x14ac:dyDescent="0.25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spans="1:26" ht="12.75" customHeight="1" x14ac:dyDescent="0.25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spans="1:26" ht="12.75" customHeight="1" x14ac:dyDescent="0.25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spans="1:26" ht="12.75" customHeight="1" x14ac:dyDescent="0.25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spans="1:26" ht="12.75" customHeight="1" x14ac:dyDescent="0.25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spans="1:26" ht="12.75" customHeight="1" x14ac:dyDescent="0.25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spans="1:26" ht="12.75" customHeight="1" x14ac:dyDescent="0.25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spans="1:26" ht="12.75" customHeight="1" x14ac:dyDescent="0.25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spans="1:26" ht="12.75" customHeight="1" x14ac:dyDescent="0.25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spans="1:26" ht="12.75" customHeight="1" x14ac:dyDescent="0.25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spans="1:26" ht="12.75" customHeight="1" x14ac:dyDescent="0.25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spans="1:26" ht="12.75" customHeight="1" x14ac:dyDescent="0.25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spans="1:26" ht="12.75" customHeight="1" x14ac:dyDescent="0.25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spans="1:26" ht="12.75" customHeight="1" x14ac:dyDescent="0.25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spans="1:26" ht="12.75" customHeight="1" x14ac:dyDescent="0.25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spans="1:26" ht="12.75" customHeight="1" x14ac:dyDescent="0.25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spans="1:26" ht="12.75" customHeight="1" x14ac:dyDescent="0.25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spans="1:26" ht="12.75" customHeight="1" x14ac:dyDescent="0.25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spans="1:26" ht="12.75" customHeight="1" x14ac:dyDescent="0.25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spans="1:26" ht="12.75" customHeight="1" x14ac:dyDescent="0.25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spans="1:26" ht="12.75" customHeight="1" x14ac:dyDescent="0.25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spans="1:26" ht="12.75" customHeight="1" x14ac:dyDescent="0.25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spans="1:26" ht="12.75" customHeight="1" x14ac:dyDescent="0.25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spans="1:26" ht="12.75" customHeight="1" x14ac:dyDescent="0.25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spans="1:26" ht="12.75" customHeight="1" x14ac:dyDescent="0.25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spans="1:26" ht="12.75" customHeight="1" x14ac:dyDescent="0.25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spans="1:26" ht="12.75" customHeight="1" x14ac:dyDescent="0.25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spans="1:26" ht="12.75" customHeight="1" x14ac:dyDescent="0.25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spans="1:26" ht="12.75" customHeight="1" x14ac:dyDescent="0.25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spans="1:26" ht="12.75" customHeight="1" x14ac:dyDescent="0.25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spans="1:26" ht="12.75" customHeight="1" x14ac:dyDescent="0.25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  <row r="1001" spans="1:26" ht="12.75" customHeight="1" x14ac:dyDescent="0.25">
      <c r="A1001" s="79"/>
      <c r="B1001" s="79"/>
      <c r="C1001" s="79"/>
      <c r="D1001" s="79"/>
      <c r="E1001" s="79"/>
      <c r="F1001" s="79"/>
      <c r="G1001" s="79"/>
      <c r="H1001" s="79"/>
      <c r="I1001" s="79"/>
      <c r="J1001" s="79"/>
      <c r="K1001" s="79"/>
      <c r="L1001" s="79"/>
      <c r="M1001" s="79"/>
      <c r="N1001" s="79"/>
      <c r="O1001" s="79"/>
      <c r="P1001" s="79"/>
      <c r="Q1001" s="79"/>
      <c r="R1001" s="79"/>
      <c r="S1001" s="79"/>
      <c r="T1001" s="79"/>
      <c r="U1001" s="79"/>
      <c r="V1001" s="79"/>
      <c r="W1001" s="79"/>
      <c r="X1001" s="79"/>
      <c r="Y1001" s="79"/>
      <c r="Z1001" s="79"/>
    </row>
    <row r="1002" spans="1:26" ht="12.75" customHeight="1" x14ac:dyDescent="0.25">
      <c r="A1002" s="79"/>
      <c r="B1002" s="79"/>
      <c r="C1002" s="79"/>
      <c r="D1002" s="79"/>
      <c r="E1002" s="79"/>
      <c r="F1002" s="79"/>
      <c r="G1002" s="79"/>
      <c r="H1002" s="79"/>
      <c r="I1002" s="79"/>
      <c r="J1002" s="79"/>
      <c r="K1002" s="79"/>
      <c r="L1002" s="79"/>
      <c r="M1002" s="79"/>
      <c r="N1002" s="79"/>
      <c r="O1002" s="79"/>
      <c r="P1002" s="79"/>
      <c r="Q1002" s="79"/>
      <c r="R1002" s="79"/>
      <c r="S1002" s="79"/>
      <c r="T1002" s="79"/>
      <c r="U1002" s="79"/>
      <c r="V1002" s="79"/>
      <c r="W1002" s="79"/>
      <c r="X1002" s="79"/>
      <c r="Y1002" s="79"/>
      <c r="Z1002" s="79"/>
    </row>
    <row r="1003" spans="1:26" ht="12.75" customHeight="1" x14ac:dyDescent="0.25">
      <c r="A1003" s="79"/>
      <c r="B1003" s="79"/>
      <c r="C1003" s="79"/>
      <c r="D1003" s="79"/>
      <c r="E1003" s="79"/>
      <c r="F1003" s="79"/>
      <c r="G1003" s="79"/>
      <c r="H1003" s="79"/>
      <c r="I1003" s="79"/>
      <c r="J1003" s="79"/>
      <c r="K1003" s="79"/>
      <c r="L1003" s="79"/>
      <c r="M1003" s="79"/>
      <c r="N1003" s="79"/>
      <c r="O1003" s="79"/>
      <c r="P1003" s="79"/>
      <c r="Q1003" s="79"/>
      <c r="R1003" s="79"/>
      <c r="S1003" s="79"/>
      <c r="T1003" s="79"/>
      <c r="U1003" s="79"/>
      <c r="V1003" s="79"/>
      <c r="W1003" s="79"/>
      <c r="X1003" s="79"/>
      <c r="Y1003" s="79"/>
      <c r="Z1003" s="79"/>
    </row>
    <row r="1004" spans="1:26" ht="12.75" customHeight="1" x14ac:dyDescent="0.25">
      <c r="A1004" s="79"/>
      <c r="B1004" s="79"/>
      <c r="C1004" s="79"/>
      <c r="D1004" s="79"/>
      <c r="E1004" s="79"/>
      <c r="F1004" s="79"/>
      <c r="G1004" s="79"/>
      <c r="H1004" s="79"/>
      <c r="I1004" s="79"/>
      <c r="J1004" s="79"/>
      <c r="K1004" s="79"/>
      <c r="L1004" s="79"/>
      <c r="M1004" s="79"/>
      <c r="N1004" s="79"/>
      <c r="O1004" s="79"/>
      <c r="P1004" s="79"/>
      <c r="Q1004" s="79"/>
      <c r="R1004" s="79"/>
      <c r="S1004" s="79"/>
      <c r="T1004" s="79"/>
      <c r="U1004" s="79"/>
      <c r="V1004" s="79"/>
      <c r="W1004" s="79"/>
      <c r="X1004" s="79"/>
      <c r="Y1004" s="79"/>
      <c r="Z1004" s="79"/>
    </row>
    <row r="1005" spans="1:26" ht="12.75" customHeight="1" x14ac:dyDescent="0.25">
      <c r="A1005" s="79"/>
      <c r="B1005" s="79"/>
      <c r="C1005" s="79"/>
      <c r="D1005" s="79"/>
      <c r="E1005" s="79"/>
      <c r="F1005" s="79"/>
      <c r="G1005" s="79"/>
      <c r="H1005" s="79"/>
      <c r="I1005" s="79"/>
      <c r="J1005" s="79"/>
      <c r="K1005" s="79"/>
      <c r="L1005" s="79"/>
      <c r="M1005" s="79"/>
      <c r="N1005" s="79"/>
      <c r="O1005" s="79"/>
      <c r="P1005" s="79"/>
      <c r="Q1005" s="79"/>
      <c r="R1005" s="79"/>
      <c r="S1005" s="79"/>
      <c r="T1005" s="79"/>
      <c r="U1005" s="79"/>
      <c r="V1005" s="79"/>
      <c r="W1005" s="79"/>
      <c r="X1005" s="79"/>
      <c r="Y1005" s="79"/>
      <c r="Z1005" s="79"/>
    </row>
    <row r="1006" spans="1:26" ht="12.75" customHeight="1" x14ac:dyDescent="0.25">
      <c r="A1006" s="79"/>
      <c r="B1006" s="79"/>
      <c r="C1006" s="79"/>
      <c r="D1006" s="79"/>
      <c r="E1006" s="79"/>
      <c r="F1006" s="79"/>
      <c r="G1006" s="79"/>
      <c r="H1006" s="79"/>
      <c r="I1006" s="79"/>
      <c r="J1006" s="79"/>
      <c r="K1006" s="79"/>
      <c r="L1006" s="79"/>
      <c r="M1006" s="79"/>
      <c r="N1006" s="79"/>
      <c r="O1006" s="79"/>
      <c r="P1006" s="79"/>
      <c r="Q1006" s="79"/>
      <c r="R1006" s="79"/>
      <c r="S1006" s="79"/>
      <c r="T1006" s="79"/>
      <c r="U1006" s="79"/>
      <c r="V1006" s="79"/>
      <c r="W1006" s="79"/>
      <c r="X1006" s="79"/>
      <c r="Y1006" s="79"/>
      <c r="Z1006" s="79"/>
    </row>
    <row r="1007" spans="1:26" ht="12.75" customHeight="1" x14ac:dyDescent="0.25">
      <c r="A1007" s="79"/>
      <c r="B1007" s="79"/>
      <c r="C1007" s="79"/>
      <c r="D1007" s="79"/>
      <c r="E1007" s="79"/>
      <c r="F1007" s="79"/>
      <c r="G1007" s="79"/>
      <c r="H1007" s="79"/>
      <c r="I1007" s="79"/>
      <c r="J1007" s="79"/>
      <c r="K1007" s="79"/>
      <c r="L1007" s="79"/>
      <c r="M1007" s="79"/>
      <c r="N1007" s="79"/>
      <c r="O1007" s="79"/>
      <c r="P1007" s="79"/>
      <c r="Q1007" s="79"/>
      <c r="R1007" s="79"/>
      <c r="S1007" s="79"/>
      <c r="T1007" s="79"/>
      <c r="U1007" s="79"/>
      <c r="V1007" s="79"/>
      <c r="W1007" s="79"/>
      <c r="X1007" s="79"/>
      <c r="Y1007" s="79"/>
      <c r="Z1007" s="79"/>
    </row>
    <row r="1008" spans="1:26" ht="12.75" customHeight="1" x14ac:dyDescent="0.25">
      <c r="A1008" s="79"/>
      <c r="B1008" s="79"/>
      <c r="C1008" s="79"/>
      <c r="D1008" s="79"/>
      <c r="E1008" s="79"/>
      <c r="F1008" s="79"/>
      <c r="G1008" s="79"/>
      <c r="H1008" s="79"/>
      <c r="I1008" s="79"/>
      <c r="J1008" s="79"/>
      <c r="K1008" s="79"/>
      <c r="L1008" s="79"/>
      <c r="M1008" s="79"/>
      <c r="N1008" s="79"/>
      <c r="O1008" s="79"/>
      <c r="P1008" s="79"/>
      <c r="Q1008" s="79"/>
      <c r="R1008" s="79"/>
      <c r="S1008" s="79"/>
      <c r="T1008" s="79"/>
      <c r="U1008" s="79"/>
      <c r="V1008" s="79"/>
      <c r="W1008" s="79"/>
      <c r="X1008" s="79"/>
      <c r="Y1008" s="79"/>
      <c r="Z1008" s="79"/>
    </row>
    <row r="1009" spans="1:26" ht="12.75" customHeight="1" x14ac:dyDescent="0.25">
      <c r="A1009" s="79"/>
      <c r="B1009" s="79"/>
      <c r="C1009" s="79"/>
      <c r="D1009" s="79"/>
      <c r="E1009" s="79"/>
      <c r="F1009" s="79"/>
      <c r="G1009" s="79"/>
      <c r="H1009" s="79"/>
      <c r="I1009" s="79"/>
      <c r="J1009" s="79"/>
      <c r="K1009" s="79"/>
      <c r="L1009" s="79"/>
      <c r="M1009" s="79"/>
      <c r="N1009" s="79"/>
      <c r="O1009" s="79"/>
      <c r="P1009" s="79"/>
      <c r="Q1009" s="79"/>
      <c r="R1009" s="79"/>
      <c r="S1009" s="79"/>
      <c r="T1009" s="79"/>
      <c r="U1009" s="79"/>
      <c r="V1009" s="79"/>
      <c r="W1009" s="79"/>
      <c r="X1009" s="79"/>
      <c r="Y1009" s="79"/>
      <c r="Z1009" s="79"/>
    </row>
    <row r="1010" spans="1:26" ht="12.75" customHeight="1" x14ac:dyDescent="0.25">
      <c r="A1010" s="79"/>
      <c r="B1010" s="79"/>
      <c r="C1010" s="79"/>
      <c r="D1010" s="79"/>
      <c r="E1010" s="79"/>
      <c r="F1010" s="79"/>
      <c r="G1010" s="79"/>
      <c r="H1010" s="79"/>
      <c r="I1010" s="79"/>
      <c r="J1010" s="79"/>
      <c r="K1010" s="79"/>
      <c r="L1010" s="79"/>
      <c r="M1010" s="79"/>
      <c r="N1010" s="79"/>
      <c r="O1010" s="79"/>
      <c r="P1010" s="79"/>
      <c r="Q1010" s="79"/>
      <c r="R1010" s="79"/>
      <c r="S1010" s="79"/>
      <c r="T1010" s="79"/>
      <c r="U1010" s="79"/>
      <c r="V1010" s="79"/>
      <c r="W1010" s="79"/>
      <c r="X1010" s="79"/>
      <c r="Y1010" s="79"/>
      <c r="Z1010" s="79"/>
    </row>
    <row r="1011" spans="1:26" ht="12.75" customHeight="1" x14ac:dyDescent="0.25">
      <c r="A1011" s="79"/>
      <c r="B1011" s="79"/>
      <c r="C1011" s="79"/>
      <c r="D1011" s="79"/>
      <c r="E1011" s="79"/>
      <c r="F1011" s="79"/>
      <c r="G1011" s="79"/>
      <c r="H1011" s="79"/>
      <c r="I1011" s="79"/>
      <c r="J1011" s="79"/>
      <c r="K1011" s="79"/>
      <c r="L1011" s="79"/>
      <c r="M1011" s="79"/>
      <c r="N1011" s="79"/>
      <c r="O1011" s="79"/>
      <c r="P1011" s="79"/>
      <c r="Q1011" s="79"/>
      <c r="R1011" s="79"/>
      <c r="S1011" s="79"/>
      <c r="T1011" s="79"/>
      <c r="U1011" s="79"/>
      <c r="V1011" s="79"/>
      <c r="W1011" s="79"/>
      <c r="X1011" s="79"/>
      <c r="Y1011" s="79"/>
      <c r="Z1011" s="79"/>
    </row>
    <row r="1012" spans="1:26" ht="12.75" customHeight="1" x14ac:dyDescent="0.25">
      <c r="A1012" s="79"/>
      <c r="B1012" s="79"/>
      <c r="C1012" s="79"/>
      <c r="D1012" s="79"/>
      <c r="E1012" s="79"/>
      <c r="F1012" s="79"/>
      <c r="G1012" s="79"/>
      <c r="H1012" s="79"/>
      <c r="I1012" s="79"/>
      <c r="J1012" s="79"/>
      <c r="K1012" s="79"/>
      <c r="L1012" s="79"/>
      <c r="M1012" s="79"/>
      <c r="N1012" s="79"/>
      <c r="O1012" s="79"/>
      <c r="P1012" s="79"/>
      <c r="Q1012" s="79"/>
      <c r="R1012" s="79"/>
      <c r="S1012" s="79"/>
      <c r="T1012" s="79"/>
      <c r="U1012" s="79"/>
      <c r="V1012" s="79"/>
      <c r="W1012" s="79"/>
      <c r="X1012" s="79"/>
      <c r="Y1012" s="79"/>
      <c r="Z1012" s="79"/>
    </row>
    <row r="1013" spans="1:26" ht="12.75" customHeight="1" x14ac:dyDescent="0.25">
      <c r="A1013" s="79"/>
      <c r="B1013" s="79"/>
      <c r="C1013" s="79"/>
      <c r="D1013" s="79"/>
      <c r="E1013" s="79"/>
      <c r="F1013" s="79"/>
      <c r="G1013" s="79"/>
      <c r="H1013" s="79"/>
      <c r="I1013" s="79"/>
      <c r="J1013" s="79"/>
      <c r="K1013" s="79"/>
      <c r="L1013" s="79"/>
      <c r="M1013" s="79"/>
      <c r="N1013" s="79"/>
      <c r="O1013" s="79"/>
      <c r="P1013" s="79"/>
      <c r="Q1013" s="79"/>
      <c r="R1013" s="79"/>
      <c r="S1013" s="79"/>
      <c r="T1013" s="79"/>
      <c r="U1013" s="79"/>
      <c r="V1013" s="79"/>
      <c r="W1013" s="79"/>
      <c r="X1013" s="79"/>
      <c r="Y1013" s="79"/>
      <c r="Z1013" s="79"/>
    </row>
    <row r="1014" spans="1:26" ht="12.75" customHeight="1" x14ac:dyDescent="0.25">
      <c r="A1014" s="79"/>
      <c r="B1014" s="79"/>
      <c r="C1014" s="79"/>
      <c r="D1014" s="79"/>
      <c r="E1014" s="79"/>
      <c r="F1014" s="79"/>
      <c r="G1014" s="79"/>
      <c r="H1014" s="79"/>
      <c r="I1014" s="79"/>
      <c r="J1014" s="79"/>
      <c r="K1014" s="79"/>
      <c r="L1014" s="79"/>
      <c r="M1014" s="79"/>
      <c r="N1014" s="79"/>
      <c r="O1014" s="79"/>
      <c r="P1014" s="79"/>
      <c r="Q1014" s="79"/>
      <c r="R1014" s="79"/>
      <c r="S1014" s="79"/>
      <c r="T1014" s="79"/>
      <c r="U1014" s="79"/>
      <c r="V1014" s="79"/>
      <c r="W1014" s="79"/>
      <c r="X1014" s="79"/>
      <c r="Y1014" s="79"/>
      <c r="Z1014" s="79"/>
    </row>
    <row r="1015" spans="1:26" ht="12.75" customHeight="1" x14ac:dyDescent="0.25">
      <c r="A1015" s="79"/>
      <c r="B1015" s="79"/>
      <c r="C1015" s="79"/>
      <c r="D1015" s="79"/>
      <c r="E1015" s="79"/>
      <c r="F1015" s="79"/>
      <c r="G1015" s="79"/>
      <c r="H1015" s="79"/>
      <c r="I1015" s="79"/>
      <c r="J1015" s="79"/>
      <c r="K1015" s="79"/>
      <c r="L1015" s="79"/>
      <c r="M1015" s="79"/>
      <c r="N1015" s="79"/>
      <c r="O1015" s="79"/>
      <c r="P1015" s="79"/>
      <c r="Q1015" s="79"/>
      <c r="R1015" s="79"/>
      <c r="S1015" s="79"/>
      <c r="T1015" s="79"/>
      <c r="U1015" s="79"/>
      <c r="V1015" s="79"/>
      <c r="W1015" s="79"/>
      <c r="X1015" s="79"/>
      <c r="Y1015" s="79"/>
      <c r="Z1015" s="79"/>
    </row>
    <row r="1016" spans="1:26" ht="12.75" customHeight="1" x14ac:dyDescent="0.25">
      <c r="A1016" s="79"/>
      <c r="B1016" s="79"/>
      <c r="C1016" s="79"/>
      <c r="D1016" s="79"/>
      <c r="E1016" s="79"/>
      <c r="F1016" s="79"/>
      <c r="G1016" s="79"/>
      <c r="H1016" s="79"/>
      <c r="I1016" s="79"/>
      <c r="J1016" s="79"/>
      <c r="K1016" s="79"/>
      <c r="L1016" s="79"/>
      <c r="M1016" s="79"/>
      <c r="N1016" s="79"/>
      <c r="O1016" s="79"/>
      <c r="P1016" s="79"/>
      <c r="Q1016" s="79"/>
      <c r="R1016" s="79"/>
      <c r="S1016" s="79"/>
      <c r="T1016" s="79"/>
      <c r="U1016" s="79"/>
      <c r="V1016" s="79"/>
      <c r="W1016" s="79"/>
      <c r="X1016" s="79"/>
      <c r="Y1016" s="79"/>
      <c r="Z1016" s="79"/>
    </row>
    <row r="1017" spans="1:26" ht="12.75" customHeight="1" x14ac:dyDescent="0.25">
      <c r="A1017" s="79"/>
      <c r="B1017" s="79"/>
      <c r="C1017" s="79"/>
      <c r="D1017" s="79"/>
      <c r="E1017" s="79"/>
      <c r="F1017" s="79"/>
      <c r="G1017" s="79"/>
      <c r="H1017" s="79"/>
      <c r="I1017" s="79"/>
      <c r="J1017" s="79"/>
      <c r="K1017" s="79"/>
      <c r="L1017" s="79"/>
      <c r="M1017" s="79"/>
      <c r="N1017" s="79"/>
      <c r="O1017" s="79"/>
      <c r="P1017" s="79"/>
      <c r="Q1017" s="79"/>
      <c r="R1017" s="79"/>
      <c r="S1017" s="79"/>
      <c r="T1017" s="79"/>
      <c r="U1017" s="79"/>
      <c r="V1017" s="79"/>
      <c r="W1017" s="79"/>
      <c r="X1017" s="79"/>
      <c r="Y1017" s="79"/>
      <c r="Z1017" s="79"/>
    </row>
    <row r="1018" spans="1:26" ht="12.75" customHeight="1" x14ac:dyDescent="0.25">
      <c r="A1018" s="79"/>
      <c r="B1018" s="79"/>
      <c r="C1018" s="79"/>
      <c r="D1018" s="79"/>
      <c r="E1018" s="79"/>
      <c r="F1018" s="79"/>
      <c r="G1018" s="79"/>
      <c r="H1018" s="79"/>
      <c r="I1018" s="79"/>
      <c r="J1018" s="79"/>
      <c r="K1018" s="79"/>
      <c r="L1018" s="79"/>
      <c r="M1018" s="79"/>
      <c r="N1018" s="79"/>
      <c r="O1018" s="79"/>
      <c r="P1018" s="79"/>
      <c r="Q1018" s="79"/>
      <c r="R1018" s="79"/>
      <c r="S1018" s="79"/>
      <c r="T1018" s="79"/>
      <c r="U1018" s="79"/>
      <c r="V1018" s="79"/>
      <c r="W1018" s="79"/>
      <c r="X1018" s="79"/>
      <c r="Y1018" s="79"/>
      <c r="Z1018" s="79"/>
    </row>
    <row r="1019" spans="1:26" ht="12.75" customHeight="1" x14ac:dyDescent="0.25">
      <c r="A1019" s="79"/>
      <c r="B1019" s="79"/>
      <c r="C1019" s="79"/>
      <c r="D1019" s="79"/>
      <c r="E1019" s="79"/>
      <c r="F1019" s="79"/>
      <c r="G1019" s="79"/>
      <c r="H1019" s="79"/>
      <c r="I1019" s="79"/>
      <c r="J1019" s="79"/>
      <c r="K1019" s="79"/>
      <c r="L1019" s="79"/>
      <c r="M1019" s="79"/>
      <c r="N1019" s="79"/>
      <c r="O1019" s="79"/>
      <c r="P1019" s="79"/>
      <c r="Q1019" s="79"/>
      <c r="R1019" s="79"/>
      <c r="S1019" s="79"/>
      <c r="T1019" s="79"/>
      <c r="U1019" s="79"/>
      <c r="V1019" s="79"/>
      <c r="W1019" s="79"/>
      <c r="X1019" s="79"/>
      <c r="Y1019" s="79"/>
      <c r="Z1019" s="79"/>
    </row>
    <row r="1020" spans="1:26" ht="12.75" customHeight="1" x14ac:dyDescent="0.25">
      <c r="A1020" s="79"/>
      <c r="B1020" s="79"/>
      <c r="C1020" s="79"/>
      <c r="D1020" s="79"/>
      <c r="E1020" s="79"/>
      <c r="F1020" s="79"/>
      <c r="G1020" s="79"/>
      <c r="H1020" s="79"/>
      <c r="I1020" s="79"/>
      <c r="J1020" s="79"/>
      <c r="K1020" s="79"/>
      <c r="L1020" s="79"/>
      <c r="M1020" s="79"/>
      <c r="N1020" s="79"/>
      <c r="O1020" s="79"/>
      <c r="P1020" s="79"/>
      <c r="Q1020" s="79"/>
      <c r="R1020" s="79"/>
      <c r="S1020" s="79"/>
      <c r="T1020" s="79"/>
      <c r="U1020" s="79"/>
      <c r="V1020" s="79"/>
      <c r="W1020" s="79"/>
      <c r="X1020" s="79"/>
      <c r="Y1020" s="79"/>
      <c r="Z1020" s="79"/>
    </row>
    <row r="1021" spans="1:26" ht="12.75" customHeight="1" x14ac:dyDescent="0.25">
      <c r="A1021" s="79"/>
      <c r="B1021" s="79"/>
      <c r="C1021" s="79"/>
      <c r="D1021" s="79"/>
      <c r="E1021" s="79"/>
      <c r="F1021" s="79"/>
      <c r="G1021" s="79"/>
      <c r="H1021" s="79"/>
      <c r="I1021" s="79"/>
      <c r="J1021" s="79"/>
      <c r="K1021" s="79"/>
      <c r="L1021" s="79"/>
      <c r="M1021" s="79"/>
      <c r="N1021" s="79"/>
      <c r="O1021" s="79"/>
      <c r="P1021" s="79"/>
      <c r="Q1021" s="79"/>
      <c r="R1021" s="79"/>
      <c r="S1021" s="79"/>
      <c r="T1021" s="79"/>
      <c r="U1021" s="79"/>
      <c r="V1021" s="79"/>
      <c r="W1021" s="79"/>
      <c r="X1021" s="79"/>
      <c r="Y1021" s="79"/>
      <c r="Z1021" s="79"/>
    </row>
    <row r="1022" spans="1:26" ht="12.75" customHeight="1" x14ac:dyDescent="0.25">
      <c r="A1022" s="79"/>
      <c r="B1022" s="79"/>
      <c r="C1022" s="79"/>
      <c r="D1022" s="79"/>
      <c r="E1022" s="79"/>
      <c r="F1022" s="79"/>
      <c r="G1022" s="79"/>
      <c r="H1022" s="79"/>
      <c r="I1022" s="79"/>
      <c r="J1022" s="79"/>
      <c r="K1022" s="79"/>
      <c r="L1022" s="79"/>
      <c r="M1022" s="79"/>
      <c r="N1022" s="79"/>
      <c r="O1022" s="79"/>
      <c r="P1022" s="79"/>
      <c r="Q1022" s="79"/>
      <c r="R1022" s="79"/>
      <c r="S1022" s="79"/>
      <c r="T1022" s="79"/>
      <c r="U1022" s="79"/>
      <c r="V1022" s="79"/>
      <c r="W1022" s="79"/>
      <c r="X1022" s="79"/>
      <c r="Y1022" s="79"/>
      <c r="Z1022" s="79"/>
    </row>
    <row r="1023" spans="1:26" ht="12.75" customHeight="1" x14ac:dyDescent="0.25">
      <c r="A1023" s="79"/>
      <c r="B1023" s="79"/>
      <c r="C1023" s="79"/>
      <c r="D1023" s="79"/>
      <c r="E1023" s="79"/>
      <c r="F1023" s="79"/>
      <c r="G1023" s="79"/>
      <c r="H1023" s="79"/>
      <c r="I1023" s="79"/>
      <c r="J1023" s="79"/>
      <c r="K1023" s="79"/>
      <c r="L1023" s="79"/>
      <c r="M1023" s="79"/>
      <c r="N1023" s="79"/>
      <c r="O1023" s="79"/>
      <c r="P1023" s="79"/>
      <c r="Q1023" s="79"/>
      <c r="R1023" s="79"/>
      <c r="S1023" s="79"/>
      <c r="T1023" s="79"/>
      <c r="U1023" s="79"/>
      <c r="V1023" s="79"/>
      <c r="W1023" s="79"/>
      <c r="X1023" s="79"/>
      <c r="Y1023" s="79"/>
      <c r="Z1023" s="79"/>
    </row>
    <row r="1024" spans="1:26" ht="12.75" customHeight="1" x14ac:dyDescent="0.25">
      <c r="A1024" s="79"/>
      <c r="B1024" s="79"/>
      <c r="C1024" s="79"/>
      <c r="D1024" s="79"/>
      <c r="E1024" s="79"/>
      <c r="F1024" s="79"/>
      <c r="G1024" s="79"/>
      <c r="H1024" s="79"/>
      <c r="I1024" s="79"/>
      <c r="J1024" s="79"/>
      <c r="K1024" s="79"/>
      <c r="L1024" s="79"/>
      <c r="M1024" s="79"/>
      <c r="N1024" s="79"/>
      <c r="O1024" s="79"/>
      <c r="P1024" s="79"/>
      <c r="Q1024" s="79"/>
      <c r="R1024" s="79"/>
      <c r="S1024" s="79"/>
      <c r="T1024" s="79"/>
      <c r="U1024" s="79"/>
      <c r="V1024" s="79"/>
      <c r="W1024" s="79"/>
      <c r="X1024" s="79"/>
      <c r="Y1024" s="79"/>
      <c r="Z1024" s="79"/>
    </row>
    <row r="1025" spans="1:26" ht="12.75" customHeight="1" x14ac:dyDescent="0.25">
      <c r="A1025" s="79"/>
      <c r="B1025" s="79"/>
      <c r="C1025" s="79"/>
      <c r="D1025" s="79"/>
      <c r="E1025" s="79"/>
      <c r="F1025" s="79"/>
      <c r="G1025" s="79"/>
      <c r="H1025" s="79"/>
      <c r="I1025" s="79"/>
      <c r="J1025" s="79"/>
      <c r="K1025" s="79"/>
      <c r="L1025" s="79"/>
      <c r="M1025" s="79"/>
      <c r="N1025" s="79"/>
      <c r="O1025" s="79"/>
      <c r="P1025" s="79"/>
      <c r="Q1025" s="79"/>
      <c r="R1025" s="79"/>
      <c r="S1025" s="79"/>
      <c r="T1025" s="79"/>
      <c r="U1025" s="79"/>
      <c r="V1025" s="79"/>
      <c r="W1025" s="79"/>
      <c r="X1025" s="79"/>
      <c r="Y1025" s="79"/>
      <c r="Z1025" s="79"/>
    </row>
    <row r="1026" spans="1:26" ht="12.75" customHeight="1" x14ac:dyDescent="0.25">
      <c r="A1026" s="79"/>
      <c r="B1026" s="79"/>
      <c r="C1026" s="79"/>
      <c r="D1026" s="79"/>
      <c r="E1026" s="79"/>
      <c r="F1026" s="79"/>
      <c r="G1026" s="79"/>
      <c r="H1026" s="79"/>
      <c r="I1026" s="79"/>
      <c r="J1026" s="79"/>
      <c r="K1026" s="79"/>
      <c r="L1026" s="79"/>
      <c r="M1026" s="79"/>
      <c r="N1026" s="79"/>
      <c r="O1026" s="79"/>
      <c r="P1026" s="79"/>
      <c r="Q1026" s="79"/>
      <c r="R1026" s="79"/>
      <c r="S1026" s="79"/>
      <c r="T1026" s="79"/>
      <c r="U1026" s="79"/>
      <c r="V1026" s="79"/>
      <c r="W1026" s="79"/>
      <c r="X1026" s="79"/>
      <c r="Y1026" s="79"/>
      <c r="Z1026" s="79"/>
    </row>
    <row r="1027" spans="1:26" ht="12.75" customHeight="1" x14ac:dyDescent="0.25">
      <c r="A1027" s="79"/>
      <c r="B1027" s="79"/>
      <c r="C1027" s="79"/>
      <c r="D1027" s="79"/>
      <c r="E1027" s="79"/>
      <c r="F1027" s="79"/>
      <c r="G1027" s="79"/>
      <c r="H1027" s="79"/>
      <c r="I1027" s="79"/>
      <c r="J1027" s="79"/>
      <c r="K1027" s="79"/>
      <c r="L1027" s="79"/>
      <c r="M1027" s="79"/>
      <c r="N1027" s="79"/>
      <c r="O1027" s="79"/>
      <c r="P1027" s="79"/>
      <c r="Q1027" s="79"/>
      <c r="R1027" s="79"/>
      <c r="S1027" s="79"/>
      <c r="T1027" s="79"/>
      <c r="U1027" s="79"/>
      <c r="V1027" s="79"/>
      <c r="W1027" s="79"/>
      <c r="X1027" s="79"/>
      <c r="Y1027" s="79"/>
      <c r="Z1027" s="79"/>
    </row>
    <row r="1028" spans="1:26" ht="12.75" customHeight="1" x14ac:dyDescent="0.25">
      <c r="A1028" s="79"/>
      <c r="B1028" s="79"/>
      <c r="C1028" s="79"/>
      <c r="D1028" s="79"/>
      <c r="E1028" s="79"/>
      <c r="F1028" s="79"/>
      <c r="G1028" s="79"/>
      <c r="H1028" s="79"/>
      <c r="I1028" s="79"/>
      <c r="J1028" s="79"/>
      <c r="K1028" s="79"/>
      <c r="L1028" s="79"/>
      <c r="M1028" s="79"/>
      <c r="N1028" s="79"/>
      <c r="O1028" s="79"/>
      <c r="P1028" s="79"/>
      <c r="Q1028" s="79"/>
      <c r="R1028" s="79"/>
      <c r="S1028" s="79"/>
      <c r="T1028" s="79"/>
      <c r="U1028" s="79"/>
      <c r="V1028" s="79"/>
      <c r="W1028" s="79"/>
      <c r="X1028" s="79"/>
      <c r="Y1028" s="79"/>
      <c r="Z1028" s="79"/>
    </row>
    <row r="1029" spans="1:26" ht="12.75" customHeight="1" x14ac:dyDescent="0.25">
      <c r="A1029" s="79"/>
      <c r="B1029" s="79"/>
      <c r="C1029" s="79"/>
      <c r="D1029" s="79"/>
      <c r="E1029" s="79"/>
      <c r="F1029" s="79"/>
      <c r="G1029" s="79"/>
      <c r="H1029" s="79"/>
      <c r="I1029" s="79"/>
      <c r="J1029" s="79"/>
      <c r="K1029" s="79"/>
      <c r="L1029" s="79"/>
      <c r="M1029" s="79"/>
      <c r="N1029" s="79"/>
      <c r="O1029" s="79"/>
      <c r="P1029" s="79"/>
      <c r="Q1029" s="79"/>
      <c r="R1029" s="79"/>
      <c r="S1029" s="79"/>
      <c r="T1029" s="79"/>
      <c r="U1029" s="79"/>
      <c r="V1029" s="79"/>
      <c r="W1029" s="79"/>
      <c r="X1029" s="79"/>
      <c r="Y1029" s="79"/>
      <c r="Z1029" s="79"/>
    </row>
    <row r="1030" spans="1:26" ht="12.75" customHeight="1" x14ac:dyDescent="0.25">
      <c r="A1030" s="79"/>
      <c r="B1030" s="79"/>
      <c r="C1030" s="79"/>
      <c r="D1030" s="79"/>
      <c r="E1030" s="79"/>
      <c r="F1030" s="79"/>
      <c r="G1030" s="79"/>
      <c r="H1030" s="79"/>
      <c r="I1030" s="79"/>
      <c r="J1030" s="79"/>
      <c r="K1030" s="79"/>
      <c r="L1030" s="79"/>
      <c r="M1030" s="79"/>
      <c r="N1030" s="79"/>
      <c r="O1030" s="79"/>
      <c r="P1030" s="79"/>
      <c r="Q1030" s="79"/>
      <c r="R1030" s="79"/>
      <c r="S1030" s="79"/>
      <c r="T1030" s="79"/>
      <c r="U1030" s="79"/>
      <c r="V1030" s="79"/>
      <c r="W1030" s="79"/>
      <c r="X1030" s="79"/>
      <c r="Y1030" s="79"/>
      <c r="Z1030" s="79"/>
    </row>
    <row r="1031" spans="1:26" ht="12.75" customHeight="1" x14ac:dyDescent="0.25">
      <c r="A1031" s="79"/>
      <c r="B1031" s="79"/>
      <c r="C1031" s="79"/>
      <c r="D1031" s="79"/>
      <c r="E1031" s="79"/>
      <c r="F1031" s="79"/>
      <c r="G1031" s="79"/>
      <c r="H1031" s="79"/>
      <c r="I1031" s="79"/>
      <c r="J1031" s="79"/>
      <c r="K1031" s="79"/>
      <c r="L1031" s="79"/>
      <c r="M1031" s="79"/>
      <c r="N1031" s="79"/>
      <c r="O1031" s="79"/>
      <c r="P1031" s="79"/>
      <c r="Q1031" s="79"/>
      <c r="R1031" s="79"/>
      <c r="S1031" s="79"/>
      <c r="T1031" s="79"/>
      <c r="U1031" s="79"/>
      <c r="V1031" s="79"/>
      <c r="W1031" s="79"/>
      <c r="X1031" s="79"/>
      <c r="Y1031" s="79"/>
      <c r="Z1031" s="79"/>
    </row>
  </sheetData>
  <mergeCells count="4">
    <mergeCell ref="B2:F2"/>
    <mergeCell ref="B4:F4"/>
    <mergeCell ref="B6:F6"/>
    <mergeCell ref="B7:F7"/>
  </mergeCells>
  <pageMargins left="0.7" right="0.7" top="0.75" bottom="0.75" header="0" footer="0"/>
  <pageSetup paperSize="9" scale="4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Programska klasifikacija</vt:lpstr>
      <vt:lpstr>List1</vt:lpstr>
      <vt:lpstr>'Programska klasifikacija'!Podrucje_ispisa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Tonkic@</cp:lastModifiedBy>
  <cp:lastPrinted>2025-07-23T09:52:40Z</cp:lastPrinted>
  <dcterms:created xsi:type="dcterms:W3CDTF">2022-08-12T12:51:27Z</dcterms:created>
  <dcterms:modified xsi:type="dcterms:W3CDTF">2025-07-23T09:54:24Z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